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E:\Exped Education\Resources\"/>
    </mc:Choice>
  </mc:AlternateContent>
  <xr:revisionPtr revIDLastSave="0" documentId="13_ncr:1_{31EB2CBB-E38D-4381-8B1F-15E16533DD93}" xr6:coauthVersionLast="32" xr6:coauthVersionMax="32" xr10:uidLastSave="{00000000-0000-0000-0000-000000000000}"/>
  <workbookProtection workbookAlgorithmName="SHA-512" workbookHashValue="qOfxNIZAB1w1QuCZSQsBh0foVKiTa4MJtKfr0cC5Nze/oOOcGiGX0s12YNXRiOqDD9m64VyAZM0LG0cm1byb1w==" workbookSaltValue="TW3AGqarGecJcMr1jCCrkQ==" workbookSpinCount="100000" lockStructure="1"/>
  <bookViews>
    <workbookView xWindow="0" yWindow="0" windowWidth="20490" windowHeight="7020" xr2:uid="{00000000-000D-0000-FFFF-FFFF00000000}"/>
  </bookViews>
  <sheets>
    <sheet name="Stock on Loan" sheetId="3" r:id="rId1"/>
    <sheet name="Tents" sheetId="1" r:id="rId2"/>
    <sheet name="Stoves" sheetId="4" r:id="rId3"/>
    <sheet name="Rucksacks" sheetId="5" r:id="rId4"/>
    <sheet name="Compasses" sheetId="6" r:id="rId5"/>
    <sheet name="Maps" sheetId="8" r:id="rId6"/>
    <sheet name="Clothing" sheetId="14" r:id="rId7"/>
    <sheet name="Boots" sheetId="9" r:id="rId8"/>
    <sheet name="Emergency Items" sheetId="10" r:id="rId9"/>
    <sheet name="Gas Bottles" sheetId="13" r:id="rId10"/>
    <sheet name="Miscellaneous Items" sheetId="12" r:id="rId11"/>
    <sheet name="Totals" sheetId="16" r:id="rId12"/>
    <sheet name="Overview" sheetId="15" state="hidden" r:id="rId1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" i="12" l="1"/>
  <c r="C44" i="12"/>
  <c r="D44" i="12" l="1"/>
  <c r="G44" i="12"/>
  <c r="D43" i="12"/>
  <c r="G43" i="12"/>
  <c r="C3" i="13"/>
  <c r="C2" i="13"/>
  <c r="C20" i="13"/>
  <c r="C19" i="13"/>
  <c r="C18" i="13"/>
  <c r="C17" i="13"/>
  <c r="C16" i="13"/>
  <c r="C15" i="13"/>
  <c r="C14" i="13"/>
  <c r="C13" i="13"/>
  <c r="C12" i="13"/>
  <c r="C11" i="13"/>
  <c r="C10" i="13"/>
  <c r="C9" i="13"/>
  <c r="C8" i="13"/>
  <c r="C7" i="13"/>
  <c r="C6" i="13"/>
  <c r="C5" i="13"/>
  <c r="C4" i="13"/>
  <c r="C58" i="12"/>
  <c r="C57" i="12"/>
  <c r="C56" i="12"/>
  <c r="C55" i="12"/>
  <c r="C54" i="12"/>
  <c r="C53" i="12"/>
  <c r="C52" i="12"/>
  <c r="C51" i="12"/>
  <c r="C50" i="12"/>
  <c r="C49" i="12"/>
  <c r="C48" i="12"/>
  <c r="C47" i="12"/>
  <c r="C46" i="12"/>
  <c r="C45" i="12"/>
  <c r="C42" i="12"/>
  <c r="C41" i="12"/>
  <c r="C40" i="12"/>
  <c r="C39" i="12"/>
  <c r="C38" i="12"/>
  <c r="C37" i="12"/>
  <c r="C36" i="12"/>
  <c r="C35" i="12"/>
  <c r="C34" i="12"/>
  <c r="C33" i="12"/>
  <c r="C32" i="12"/>
  <c r="C31" i="12"/>
  <c r="C30" i="12"/>
  <c r="C29" i="12"/>
  <c r="C28" i="12"/>
  <c r="C27" i="12"/>
  <c r="C26" i="12"/>
  <c r="C25" i="12"/>
  <c r="C24" i="12"/>
  <c r="C23" i="12"/>
  <c r="C22" i="12"/>
  <c r="C21" i="12"/>
  <c r="C20" i="12"/>
  <c r="C19" i="12"/>
  <c r="C18" i="12"/>
  <c r="C17" i="12"/>
  <c r="C16" i="12"/>
  <c r="C15" i="12"/>
  <c r="C14" i="12"/>
  <c r="C13" i="12"/>
  <c r="C12" i="12"/>
  <c r="C11" i="12"/>
  <c r="C10" i="12"/>
  <c r="C9" i="12"/>
  <c r="C8" i="12"/>
  <c r="C7" i="12"/>
  <c r="C6" i="12"/>
  <c r="C5" i="12"/>
  <c r="C4" i="12"/>
  <c r="C3" i="12"/>
  <c r="C2" i="12"/>
  <c r="C20" i="10"/>
  <c r="C19" i="10"/>
  <c r="C18" i="10"/>
  <c r="C17" i="10"/>
  <c r="C16" i="10"/>
  <c r="C15" i="10"/>
  <c r="C14" i="10"/>
  <c r="C13" i="10"/>
  <c r="C12" i="10"/>
  <c r="C11" i="10"/>
  <c r="C10" i="10"/>
  <c r="C9" i="10"/>
  <c r="C8" i="10"/>
  <c r="C7" i="10"/>
  <c r="C6" i="10"/>
  <c r="C5" i="10"/>
  <c r="C4" i="10"/>
  <c r="C3" i="10"/>
  <c r="C2" i="10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C5" i="9"/>
  <c r="C4" i="9"/>
  <c r="C3" i="9"/>
  <c r="C2" i="9"/>
  <c r="C20" i="14"/>
  <c r="C19" i="14"/>
  <c r="C18" i="14"/>
  <c r="C17" i="14"/>
  <c r="C16" i="14"/>
  <c r="C15" i="14"/>
  <c r="C14" i="14"/>
  <c r="C13" i="14"/>
  <c r="C12" i="14"/>
  <c r="C11" i="14"/>
  <c r="C10" i="14"/>
  <c r="C9" i="14"/>
  <c r="C8" i="14"/>
  <c r="C7" i="14"/>
  <c r="C6" i="14"/>
  <c r="C5" i="14"/>
  <c r="C4" i="14"/>
  <c r="C3" i="14"/>
  <c r="C2" i="14"/>
  <c r="C20" i="8"/>
  <c r="C19" i="8"/>
  <c r="C18" i="8"/>
  <c r="C17" i="8"/>
  <c r="C16" i="8"/>
  <c r="C15" i="8"/>
  <c r="C14" i="8"/>
  <c r="C13" i="8"/>
  <c r="C12" i="8"/>
  <c r="C11" i="8"/>
  <c r="C10" i="8"/>
  <c r="C9" i="8"/>
  <c r="C8" i="8"/>
  <c r="C7" i="8"/>
  <c r="C6" i="8"/>
  <c r="C5" i="8"/>
  <c r="C4" i="8"/>
  <c r="C3" i="8"/>
  <c r="C2" i="8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C2" i="6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C2" i="4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  <c r="A2" i="15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2" i="12"/>
  <c r="F3" i="13"/>
  <c r="F4" i="13"/>
  <c r="F5" i="13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" i="13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" i="10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" i="9"/>
  <c r="F3" i="14"/>
  <c r="F4" i="14"/>
  <c r="F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" i="14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" i="8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" i="6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" i="5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" i="4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" i="1"/>
  <c r="F21" i="4" l="1"/>
  <c r="F21" i="14"/>
  <c r="F59" i="12"/>
  <c r="F21" i="1"/>
  <c r="F21" i="8"/>
  <c r="F21" i="13"/>
  <c r="F21" i="6"/>
  <c r="F21" i="10"/>
  <c r="F21" i="5"/>
  <c r="F21" i="9"/>
  <c r="D8" i="1"/>
  <c r="G8" i="1"/>
  <c r="D9" i="4"/>
  <c r="G9" i="4"/>
  <c r="D13" i="4"/>
  <c r="G13" i="4"/>
  <c r="D17" i="4"/>
  <c r="G17" i="4"/>
  <c r="C21" i="5"/>
  <c r="G2" i="5"/>
  <c r="D6" i="5"/>
  <c r="G6" i="5"/>
  <c r="D10" i="5"/>
  <c r="G10" i="5"/>
  <c r="D14" i="5"/>
  <c r="G14" i="5"/>
  <c r="D18" i="5"/>
  <c r="G18" i="5"/>
  <c r="D3" i="6"/>
  <c r="G3" i="6"/>
  <c r="D7" i="6"/>
  <c r="G7" i="6"/>
  <c r="D11" i="6"/>
  <c r="G11" i="6"/>
  <c r="D15" i="6"/>
  <c r="G15" i="6"/>
  <c r="D19" i="6"/>
  <c r="G19" i="6"/>
  <c r="D4" i="8"/>
  <c r="G4" i="8"/>
  <c r="D8" i="8"/>
  <c r="G8" i="8"/>
  <c r="D12" i="8"/>
  <c r="G12" i="8"/>
  <c r="D16" i="8"/>
  <c r="G16" i="8"/>
  <c r="D20" i="8"/>
  <c r="G20" i="8"/>
  <c r="D5" i="14"/>
  <c r="G5" i="14"/>
  <c r="D9" i="14"/>
  <c r="G9" i="14"/>
  <c r="D13" i="14"/>
  <c r="G13" i="14"/>
  <c r="D17" i="14"/>
  <c r="G17" i="14"/>
  <c r="G2" i="9"/>
  <c r="C21" i="9"/>
  <c r="D6" i="9"/>
  <c r="G6" i="9"/>
  <c r="D10" i="9"/>
  <c r="G10" i="9"/>
  <c r="D14" i="9"/>
  <c r="G14" i="9"/>
  <c r="D18" i="9"/>
  <c r="G18" i="9"/>
  <c r="D3" i="10"/>
  <c r="G3" i="10"/>
  <c r="D7" i="10"/>
  <c r="G7" i="10"/>
  <c r="D11" i="10"/>
  <c r="G11" i="10"/>
  <c r="D15" i="10"/>
  <c r="G15" i="10"/>
  <c r="D19" i="10"/>
  <c r="G19" i="10"/>
  <c r="D4" i="12"/>
  <c r="G4" i="12"/>
  <c r="D8" i="12"/>
  <c r="G8" i="12"/>
  <c r="D12" i="12"/>
  <c r="G12" i="12"/>
  <c r="D16" i="12"/>
  <c r="G16" i="12"/>
  <c r="D20" i="12"/>
  <c r="G20" i="12"/>
  <c r="D24" i="12"/>
  <c r="G24" i="12"/>
  <c r="D28" i="12"/>
  <c r="G28" i="12"/>
  <c r="D32" i="12"/>
  <c r="G32" i="12"/>
  <c r="D36" i="12"/>
  <c r="G36" i="12"/>
  <c r="D40" i="12"/>
  <c r="G40" i="12"/>
  <c r="D46" i="12"/>
  <c r="G46" i="12"/>
  <c r="D50" i="12"/>
  <c r="G50" i="12"/>
  <c r="D54" i="12"/>
  <c r="G54" i="12"/>
  <c r="D58" i="12"/>
  <c r="G58" i="12"/>
  <c r="D7" i="13"/>
  <c r="G7" i="13"/>
  <c r="D11" i="13"/>
  <c r="G11" i="13"/>
  <c r="D15" i="13"/>
  <c r="G15" i="13"/>
  <c r="D19" i="13"/>
  <c r="G19" i="13"/>
  <c r="D4" i="1"/>
  <c r="G4" i="1"/>
  <c r="D20" i="1"/>
  <c r="G20" i="1"/>
  <c r="D9" i="1"/>
  <c r="G9" i="1"/>
  <c r="C21" i="4"/>
  <c r="G2" i="4"/>
  <c r="D14" i="4"/>
  <c r="G14" i="4"/>
  <c r="D3" i="5"/>
  <c r="G3" i="5"/>
  <c r="D15" i="5"/>
  <c r="G15" i="5"/>
  <c r="D12" i="6"/>
  <c r="G12" i="6"/>
  <c r="D16" i="6"/>
  <c r="G16" i="6"/>
  <c r="D20" i="6"/>
  <c r="G20" i="6"/>
  <c r="D5" i="8"/>
  <c r="G5" i="8"/>
  <c r="D9" i="8"/>
  <c r="G9" i="8"/>
  <c r="D13" i="8"/>
  <c r="G13" i="8"/>
  <c r="D17" i="8"/>
  <c r="G17" i="8"/>
  <c r="D2" i="14"/>
  <c r="G2" i="14"/>
  <c r="C21" i="14"/>
  <c r="D6" i="14"/>
  <c r="G6" i="14"/>
  <c r="D10" i="14"/>
  <c r="G10" i="14"/>
  <c r="D14" i="14"/>
  <c r="G14" i="14"/>
  <c r="D18" i="14"/>
  <c r="G18" i="14"/>
  <c r="D3" i="9"/>
  <c r="G3" i="9"/>
  <c r="D7" i="9"/>
  <c r="G7" i="9"/>
  <c r="D11" i="9"/>
  <c r="G11" i="9"/>
  <c r="D15" i="9"/>
  <c r="G15" i="9"/>
  <c r="D19" i="9"/>
  <c r="G19" i="9"/>
  <c r="D4" i="10"/>
  <c r="G4" i="10"/>
  <c r="D8" i="10"/>
  <c r="G8" i="10"/>
  <c r="D12" i="10"/>
  <c r="G12" i="10"/>
  <c r="D16" i="10"/>
  <c r="G16" i="10"/>
  <c r="D20" i="10"/>
  <c r="G20" i="10"/>
  <c r="D5" i="12"/>
  <c r="G5" i="12"/>
  <c r="D9" i="12"/>
  <c r="G9" i="12"/>
  <c r="D13" i="12"/>
  <c r="G13" i="12"/>
  <c r="D17" i="12"/>
  <c r="G17" i="12"/>
  <c r="D21" i="12"/>
  <c r="G21" i="12"/>
  <c r="D25" i="12"/>
  <c r="G25" i="12"/>
  <c r="D29" i="12"/>
  <c r="G29" i="12"/>
  <c r="D33" i="12"/>
  <c r="G33" i="12"/>
  <c r="D37" i="12"/>
  <c r="G37" i="12"/>
  <c r="D41" i="12"/>
  <c r="G41" i="12"/>
  <c r="D47" i="12"/>
  <c r="G47" i="12"/>
  <c r="D51" i="12"/>
  <c r="G51" i="12"/>
  <c r="D55" i="12"/>
  <c r="G55" i="12"/>
  <c r="D4" i="13"/>
  <c r="G4" i="13"/>
  <c r="D8" i="13"/>
  <c r="G8" i="13"/>
  <c r="D12" i="13"/>
  <c r="G12" i="13"/>
  <c r="D16" i="13"/>
  <c r="G16" i="13"/>
  <c r="D20" i="13"/>
  <c r="G20" i="13"/>
  <c r="D12" i="1"/>
  <c r="G12" i="1"/>
  <c r="D5" i="4"/>
  <c r="G5" i="4"/>
  <c r="D13" i="1"/>
  <c r="G13" i="1"/>
  <c r="D6" i="4"/>
  <c r="G6" i="4"/>
  <c r="D18" i="4"/>
  <c r="G18" i="4"/>
  <c r="D7" i="5"/>
  <c r="G7" i="5"/>
  <c r="D19" i="5"/>
  <c r="G19" i="5"/>
  <c r="D4" i="6"/>
  <c r="G4" i="6"/>
  <c r="D6" i="1"/>
  <c r="G6" i="1"/>
  <c r="D10" i="1"/>
  <c r="G10" i="1"/>
  <c r="D14" i="1"/>
  <c r="G14" i="1"/>
  <c r="D18" i="1"/>
  <c r="G18" i="1"/>
  <c r="D3" i="4"/>
  <c r="G3" i="4"/>
  <c r="D7" i="4"/>
  <c r="G7" i="4"/>
  <c r="D11" i="4"/>
  <c r="G11" i="4"/>
  <c r="D15" i="4"/>
  <c r="G15" i="4"/>
  <c r="D19" i="4"/>
  <c r="G19" i="4"/>
  <c r="D4" i="5"/>
  <c r="G4" i="5"/>
  <c r="D8" i="5"/>
  <c r="G8" i="5"/>
  <c r="D12" i="5"/>
  <c r="G12" i="5"/>
  <c r="D16" i="5"/>
  <c r="G16" i="5"/>
  <c r="D20" i="5"/>
  <c r="G20" i="5"/>
  <c r="D5" i="6"/>
  <c r="G5" i="6"/>
  <c r="D9" i="6"/>
  <c r="G9" i="6"/>
  <c r="D13" i="6"/>
  <c r="G13" i="6"/>
  <c r="D17" i="6"/>
  <c r="G17" i="6"/>
  <c r="C21" i="8"/>
  <c r="G2" i="8"/>
  <c r="D6" i="8"/>
  <c r="G6" i="8"/>
  <c r="D10" i="8"/>
  <c r="G10" i="8"/>
  <c r="D14" i="8"/>
  <c r="G14" i="8"/>
  <c r="D18" i="8"/>
  <c r="G18" i="8"/>
  <c r="D3" i="14"/>
  <c r="G3" i="14"/>
  <c r="D7" i="14"/>
  <c r="G7" i="14"/>
  <c r="D11" i="14"/>
  <c r="G11" i="14"/>
  <c r="D15" i="14"/>
  <c r="G15" i="14"/>
  <c r="D19" i="14"/>
  <c r="G19" i="14"/>
  <c r="D4" i="9"/>
  <c r="G4" i="9"/>
  <c r="D8" i="9"/>
  <c r="G8" i="9"/>
  <c r="D12" i="9"/>
  <c r="G12" i="9"/>
  <c r="D16" i="9"/>
  <c r="G16" i="9"/>
  <c r="D20" i="9"/>
  <c r="G20" i="9"/>
  <c r="D5" i="10"/>
  <c r="G5" i="10"/>
  <c r="D9" i="10"/>
  <c r="G9" i="10"/>
  <c r="D13" i="10"/>
  <c r="G13" i="10"/>
  <c r="D17" i="10"/>
  <c r="G17" i="10"/>
  <c r="D2" i="12"/>
  <c r="G2" i="12"/>
  <c r="C59" i="12"/>
  <c r="D6" i="12"/>
  <c r="G6" i="12"/>
  <c r="D10" i="12"/>
  <c r="G10" i="12"/>
  <c r="D14" i="12"/>
  <c r="G14" i="12"/>
  <c r="D18" i="12"/>
  <c r="G18" i="12"/>
  <c r="D22" i="12"/>
  <c r="G22" i="12"/>
  <c r="D26" i="12"/>
  <c r="G26" i="12"/>
  <c r="D30" i="12"/>
  <c r="G30" i="12"/>
  <c r="D34" i="12"/>
  <c r="G34" i="12"/>
  <c r="D38" i="12"/>
  <c r="G38" i="12"/>
  <c r="D42" i="12"/>
  <c r="G42" i="12"/>
  <c r="D48" i="12"/>
  <c r="G48" i="12"/>
  <c r="D52" i="12"/>
  <c r="G52" i="12"/>
  <c r="D56" i="12"/>
  <c r="G56" i="12"/>
  <c r="D5" i="13"/>
  <c r="G5" i="13"/>
  <c r="D9" i="13"/>
  <c r="G9" i="13"/>
  <c r="D13" i="13"/>
  <c r="G13" i="13"/>
  <c r="D17" i="13"/>
  <c r="G17" i="13"/>
  <c r="D2" i="13"/>
  <c r="C21" i="13"/>
  <c r="G2" i="13"/>
  <c r="D16" i="1"/>
  <c r="G16" i="1"/>
  <c r="D5" i="1"/>
  <c r="G5" i="1"/>
  <c r="D17" i="1"/>
  <c r="G17" i="1"/>
  <c r="D10" i="4"/>
  <c r="G10" i="4"/>
  <c r="D11" i="5"/>
  <c r="G11" i="5"/>
  <c r="D8" i="6"/>
  <c r="G8" i="6"/>
  <c r="C21" i="1"/>
  <c r="G2" i="1"/>
  <c r="D3" i="1"/>
  <c r="G3" i="1"/>
  <c r="D7" i="1"/>
  <c r="G7" i="1"/>
  <c r="D11" i="1"/>
  <c r="G11" i="1"/>
  <c r="D15" i="1"/>
  <c r="G15" i="1"/>
  <c r="D19" i="1"/>
  <c r="G19" i="1"/>
  <c r="D4" i="4"/>
  <c r="G4" i="4"/>
  <c r="D8" i="4"/>
  <c r="G8" i="4"/>
  <c r="D12" i="4"/>
  <c r="G12" i="4"/>
  <c r="D16" i="4"/>
  <c r="G16" i="4"/>
  <c r="D20" i="4"/>
  <c r="G20" i="4"/>
  <c r="D5" i="5"/>
  <c r="G5" i="5"/>
  <c r="D9" i="5"/>
  <c r="G9" i="5"/>
  <c r="D13" i="5"/>
  <c r="G13" i="5"/>
  <c r="D17" i="5"/>
  <c r="G17" i="5"/>
  <c r="C21" i="6"/>
  <c r="G2" i="6"/>
  <c r="D6" i="6"/>
  <c r="G6" i="6"/>
  <c r="D10" i="6"/>
  <c r="G10" i="6"/>
  <c r="D14" i="6"/>
  <c r="G14" i="6"/>
  <c r="D18" i="6"/>
  <c r="G18" i="6"/>
  <c r="D3" i="8"/>
  <c r="G3" i="8"/>
  <c r="D7" i="8"/>
  <c r="G7" i="8"/>
  <c r="D11" i="8"/>
  <c r="G11" i="8"/>
  <c r="D15" i="8"/>
  <c r="G15" i="8"/>
  <c r="D19" i="8"/>
  <c r="G19" i="8"/>
  <c r="D4" i="14"/>
  <c r="G4" i="14"/>
  <c r="D8" i="14"/>
  <c r="G8" i="14"/>
  <c r="D12" i="14"/>
  <c r="G12" i="14"/>
  <c r="D16" i="14"/>
  <c r="G16" i="14"/>
  <c r="D20" i="14"/>
  <c r="G20" i="14"/>
  <c r="D5" i="9"/>
  <c r="G5" i="9"/>
  <c r="D9" i="9"/>
  <c r="G9" i="9"/>
  <c r="D13" i="9"/>
  <c r="G13" i="9"/>
  <c r="D17" i="9"/>
  <c r="G17" i="9"/>
  <c r="D2" i="10"/>
  <c r="C21" i="10"/>
  <c r="G2" i="10"/>
  <c r="D6" i="10"/>
  <c r="G6" i="10"/>
  <c r="D10" i="10"/>
  <c r="G10" i="10"/>
  <c r="D14" i="10"/>
  <c r="G14" i="10"/>
  <c r="D18" i="10"/>
  <c r="G18" i="10"/>
  <c r="D3" i="12"/>
  <c r="G3" i="12"/>
  <c r="D7" i="12"/>
  <c r="G7" i="12"/>
  <c r="D11" i="12"/>
  <c r="G11" i="12"/>
  <c r="D15" i="12"/>
  <c r="G15" i="12"/>
  <c r="D19" i="12"/>
  <c r="G19" i="12"/>
  <c r="D23" i="12"/>
  <c r="G23" i="12"/>
  <c r="D27" i="12"/>
  <c r="G27" i="12"/>
  <c r="D31" i="12"/>
  <c r="G31" i="12"/>
  <c r="D35" i="12"/>
  <c r="G35" i="12"/>
  <c r="D39" i="12"/>
  <c r="G39" i="12"/>
  <c r="D45" i="12"/>
  <c r="G45" i="12"/>
  <c r="D49" i="12"/>
  <c r="G49" i="12"/>
  <c r="D53" i="12"/>
  <c r="G53" i="12"/>
  <c r="D57" i="12"/>
  <c r="G57" i="12"/>
  <c r="D6" i="13"/>
  <c r="G6" i="13"/>
  <c r="D10" i="13"/>
  <c r="G10" i="13"/>
  <c r="D14" i="13"/>
  <c r="G14" i="13"/>
  <c r="D18" i="13"/>
  <c r="G18" i="13"/>
  <c r="D3" i="13"/>
  <c r="G3" i="13"/>
  <c r="B2" i="15"/>
  <c r="D2" i="9"/>
  <c r="D2" i="8"/>
  <c r="D2" i="6"/>
  <c r="D2" i="5"/>
  <c r="D2" i="4"/>
  <c r="D2" i="1"/>
  <c r="E2" i="16" l="1"/>
  <c r="A2" i="16"/>
  <c r="G21" i="14"/>
  <c r="G21" i="6"/>
  <c r="G21" i="13"/>
  <c r="G21" i="8"/>
  <c r="G21" i="9"/>
  <c r="G21" i="10"/>
  <c r="G21" i="4"/>
  <c r="G21" i="5"/>
  <c r="G21" i="1"/>
  <c r="G59" i="12"/>
  <c r="C2" i="16" l="1"/>
</calcChain>
</file>

<file path=xl/sharedStrings.xml><?xml version="1.0" encoding="utf-8"?>
<sst xmlns="http://schemas.openxmlformats.org/spreadsheetml/2006/main" count="649" uniqueCount="69">
  <si>
    <t>Tent Name</t>
  </si>
  <si>
    <t>Price Per Tent</t>
  </si>
  <si>
    <t>Total Amount in Stock</t>
  </si>
  <si>
    <t>Amount on Loan</t>
  </si>
  <si>
    <t>Currently in Stock</t>
  </si>
  <si>
    <t>Group 1</t>
  </si>
  <si>
    <t>Members</t>
  </si>
  <si>
    <t>Name 1</t>
  </si>
  <si>
    <t>Name 2</t>
  </si>
  <si>
    <t>Name 3</t>
  </si>
  <si>
    <t>Name 4</t>
  </si>
  <si>
    <t>Name 5</t>
  </si>
  <si>
    <t>Name 6</t>
  </si>
  <si>
    <t>Name 7</t>
  </si>
  <si>
    <t>Received Back in Acceptable Condition?</t>
  </si>
  <si>
    <t>Stove Name</t>
  </si>
  <si>
    <t>Price Per Stove</t>
  </si>
  <si>
    <t>Rucksack Name</t>
  </si>
  <si>
    <t>Price Per Rucksack</t>
  </si>
  <si>
    <t>Compass Name</t>
  </si>
  <si>
    <t>Price Per Compass</t>
  </si>
  <si>
    <t>Map Name</t>
  </si>
  <si>
    <t>Price Per Map</t>
  </si>
  <si>
    <t>Price Per Boot</t>
  </si>
  <si>
    <t>Price Per Item</t>
  </si>
  <si>
    <t>Item Name</t>
  </si>
  <si>
    <t>Gas Type</t>
  </si>
  <si>
    <t>Price Per Clothing</t>
  </si>
  <si>
    <t>Clothing</t>
  </si>
  <si>
    <t>Boot</t>
  </si>
  <si>
    <t>Tents on Loan to Group:</t>
  </si>
  <si>
    <t>Stoves on Loan to Group:</t>
  </si>
  <si>
    <t>Rucksacks on Loan to Group:</t>
  </si>
  <si>
    <t>Compasses on Loan to Group:</t>
  </si>
  <si>
    <t>Maps on Loan to Group:</t>
  </si>
  <si>
    <t>Clothing on Loan to Group:</t>
  </si>
  <si>
    <t>Boots on Loan to Group:</t>
  </si>
  <si>
    <t>Emergency Equipment on Loan to Group:</t>
  </si>
  <si>
    <t>Group 14</t>
  </si>
  <si>
    <t>Group 13</t>
  </si>
  <si>
    <t>Group 9</t>
  </si>
  <si>
    <t>Group 8</t>
  </si>
  <si>
    <t>Group 7</t>
  </si>
  <si>
    <t>Group 6</t>
  </si>
  <si>
    <t>Group 5</t>
  </si>
  <si>
    <t>Group 4</t>
  </si>
  <si>
    <t>Group 3</t>
  </si>
  <si>
    <t>Group 2</t>
  </si>
  <si>
    <t>Group 15</t>
  </si>
  <si>
    <t>Total Retail Price of Kit</t>
  </si>
  <si>
    <t>Miscellaneous Items on Loan to Group:</t>
  </si>
  <si>
    <t>Total Amount of Items in Stock</t>
  </si>
  <si>
    <t>Tents on Loan</t>
  </si>
  <si>
    <t>Stoves on Loan</t>
  </si>
  <si>
    <t>Rucksacks on Loan</t>
  </si>
  <si>
    <t>Compasses on Loan</t>
  </si>
  <si>
    <t>Maps on Loan</t>
  </si>
  <si>
    <t>Clothing on Loan</t>
  </si>
  <si>
    <t>Boots on Loan</t>
  </si>
  <si>
    <t>Emergency Equipment on Loan</t>
  </si>
  <si>
    <t>Miscellaneous Items on Loan</t>
  </si>
  <si>
    <t>Staff Member:</t>
  </si>
  <si>
    <t>Gas Bottles on Loan</t>
  </si>
  <si>
    <t>Number of Items on Loan</t>
  </si>
  <si>
    <t>Total Cost of All Stock Items</t>
  </si>
  <si>
    <t>Total Cost of Items on Loan</t>
  </si>
  <si>
    <t>Total Cost of Items</t>
  </si>
  <si>
    <t>Total Cost of All Items on Loan</t>
  </si>
  <si>
    <t>www.expededucation.org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</si>
</sst>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u/>
      <sz val="22"/>
      <color theme="0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u/>
      <sz val="20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60"/>
      <color theme="10"/>
      <name val="Franklin Gothic Medium"/>
      <family val="2"/>
    </font>
    <font>
      <b/>
      <sz val="60"/>
      <color theme="1"/>
      <name val="Franklin Gothic Medium"/>
      <family val="2"/>
    </font>
  </fonts>
  <fills count="1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5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/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0" fontId="0" fillId="0" borderId="10" xfId="0" applyBorder="1"/>
    <xf numFmtId="164" fontId="0" fillId="0" borderId="0" xfId="0" applyNumberFormat="1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5" xfId="0" applyFill="1" applyBorder="1"/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8" fillId="0" borderId="0" xfId="0" applyFont="1" applyFill="1" applyAlignment="1">
      <alignment vertical="center" textRotation="180" wrapText="1"/>
    </xf>
    <xf numFmtId="0" fontId="0" fillId="0" borderId="0" xfId="0" applyFill="1"/>
    <xf numFmtId="0" fontId="8" fillId="0" borderId="0" xfId="0" applyFont="1" applyFill="1" applyAlignment="1">
      <alignment vertical="center" textRotation="180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0" fontId="4" fillId="11" borderId="3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0" fillId="13" borderId="18" xfId="0" applyFill="1" applyBorder="1" applyAlignment="1">
      <alignment horizontal="center"/>
    </xf>
    <xf numFmtId="0" fontId="0" fillId="13" borderId="19" xfId="0" applyFill="1" applyBorder="1" applyAlignment="1">
      <alignment horizontal="center"/>
    </xf>
    <xf numFmtId="0" fontId="0" fillId="13" borderId="20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14" borderId="18" xfId="0" applyFill="1" applyBorder="1" applyAlignment="1">
      <alignment horizontal="center"/>
    </xf>
    <xf numFmtId="0" fontId="0" fillId="14" borderId="19" xfId="0" applyFill="1" applyBorder="1" applyAlignment="1">
      <alignment horizontal="center"/>
    </xf>
    <xf numFmtId="0" fontId="0" fillId="14" borderId="20" xfId="0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10" borderId="18" xfId="0" applyFill="1" applyBorder="1" applyAlignment="1">
      <alignment horizontal="center"/>
    </xf>
    <xf numFmtId="0" fontId="0" fillId="10" borderId="19" xfId="0" applyFill="1" applyBorder="1" applyAlignment="1">
      <alignment horizontal="center"/>
    </xf>
    <xf numFmtId="0" fontId="0" fillId="10" borderId="20" xfId="0" applyFill="1" applyBorder="1" applyAlignment="1">
      <alignment horizontal="center"/>
    </xf>
    <xf numFmtId="0" fontId="0" fillId="11" borderId="18" xfId="0" applyFill="1" applyBorder="1" applyAlignment="1">
      <alignment horizontal="center"/>
    </xf>
    <xf numFmtId="0" fontId="0" fillId="11" borderId="19" xfId="0" applyFill="1" applyBorder="1" applyAlignment="1">
      <alignment horizontal="center"/>
    </xf>
    <xf numFmtId="0" fontId="0" fillId="11" borderId="20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0" fillId="12" borderId="19" xfId="0" applyFill="1" applyBorder="1" applyAlignment="1">
      <alignment horizontal="center"/>
    </xf>
    <xf numFmtId="0" fontId="0" fillId="12" borderId="20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2" xfId="0" applyFont="1" applyFill="1" applyBorder="1" applyAlignment="1">
      <alignment horizontal="center"/>
    </xf>
    <xf numFmtId="0" fontId="4" fillId="13" borderId="3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5" fillId="14" borderId="2" xfId="0" applyFont="1" applyFill="1" applyBorder="1" applyAlignment="1">
      <alignment horizontal="center"/>
    </xf>
    <xf numFmtId="0" fontId="5" fillId="14" borderId="3" xfId="0" applyFont="1" applyFill="1" applyBorder="1" applyAlignment="1">
      <alignment horizontal="center"/>
    </xf>
    <xf numFmtId="0" fontId="5" fillId="14" borderId="4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0" fillId="8" borderId="18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0" fillId="0" borderId="0" xfId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FF"/>
      <color rgb="FFFF99CC"/>
      <color rgb="FFFF0066"/>
      <color rgb="FFFF9966"/>
      <color rgb="FFCCCC00"/>
      <color rgb="FF003366"/>
      <color rgb="FF663300"/>
      <color rgb="FFFF66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222250</xdr:colOff>
      <xdr:row>1</xdr:row>
      <xdr:rowOff>95250</xdr:rowOff>
    </xdr:from>
    <xdr:to>
      <xdr:col>27</xdr:col>
      <xdr:colOff>584190</xdr:colOff>
      <xdr:row>38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383B37-64A0-483C-931E-1F60BFBA4DD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3390" b="97175" l="3704" r="96561">
                      <a14:foregroundMark x1="3968" y1="18362" x2="3968" y2="18362"/>
                      <a14:foregroundMark x1="9259" y1="29096" x2="9259" y2="29096"/>
                      <a14:foregroundMark x1="8466" y1="37006" x2="8466" y2="37006"/>
                      <a14:foregroundMark x1="9259" y1="48305" x2="9259" y2="48305"/>
                      <a14:foregroundMark x1="15079" y1="39548" x2="8730" y2="37853"/>
                      <a14:foregroundMark x1="4233" y1="17797" x2="13757" y2="18079"/>
                      <a14:foregroundMark x1="11165" y1="9704" x2="13492" y2="9322"/>
                      <a14:foregroundMark x1="5556" y1="5085" x2="6904" y2="5138"/>
                      <a14:foregroundMark x1="35450" y1="21469" x2="34392" y2="42655"/>
                      <a14:foregroundMark x1="41799" y1="36723" x2="48942" y2="40395"/>
                      <a14:foregroundMark x1="48942" y1="40395" x2="54762" y2="46045"/>
                      <a14:foregroundMark x1="54762" y1="46045" x2="58730" y2="53107"/>
                      <a14:foregroundMark x1="60582" y1="37571" x2="42328" y2="53672"/>
                      <a14:foregroundMark x1="51852" y1="12147" x2="49735" y2="33616"/>
                      <a14:foregroundMark x1="49735" y1="33616" x2="47354" y2="41243"/>
                      <a14:foregroundMark x1="47354" y1="41243" x2="47354" y2="41243"/>
                      <a14:foregroundMark x1="66931" y1="10169" x2="64550" y2="44633"/>
                      <a14:foregroundMark x1="66138" y1="20339" x2="75926" y2="43785"/>
                      <a14:foregroundMark x1="70370" y1="27401" x2="74868" y2="39266"/>
                      <a14:foregroundMark x1="66931" y1="22316" x2="52381" y2="43220"/>
                      <a14:foregroundMark x1="52381" y1="43220" x2="51587" y2="43785"/>
                      <a14:foregroundMark x1="51323" y1="4237" x2="58730" y2="30508"/>
                      <a14:foregroundMark x1="52116" y1="9605" x2="42593" y2="24011"/>
                      <a14:foregroundMark x1="42593" y1="24011" x2="41270" y2="28531"/>
                      <a14:foregroundMark x1="51852" y1="17232" x2="38624" y2="33898"/>
                      <a14:foregroundMark x1="54233" y1="18927" x2="59259" y2="25424"/>
                      <a14:foregroundMark x1="59259" y1="25424" x2="66402" y2="42090"/>
                      <a14:foregroundMark x1="66402" y1="42090" x2="72487" y2="46610"/>
                      <a14:foregroundMark x1="67725" y1="14972" x2="73016" y2="38701"/>
                      <a14:foregroundMark x1="62169" y1="34181" x2="75132" y2="35593"/>
                      <a14:foregroundMark x1="43651" y1="31638" x2="24339" y2="34746"/>
                      <a14:foregroundMark x1="31481" y1="15537" x2="42857" y2="39266"/>
                      <a14:foregroundMark x1="42857" y1="39266" x2="43386" y2="40395"/>
                      <a14:foregroundMark x1="38624" y1="16384" x2="23810" y2="43503"/>
                      <a14:foregroundMark x1="34392" y1="6497" x2="18783" y2="58192"/>
                      <a14:foregroundMark x1="33598" y1="10452" x2="38360" y2="22316"/>
                      <a14:foregroundMark x1="40476" y1="28531" x2="48148" y2="46328"/>
                      <a14:foregroundMark x1="48148" y1="46328" x2="48148" y2="46610"/>
                      <a14:foregroundMark x1="48942" y1="85028" x2="48942" y2="83898"/>
                      <a14:foregroundMark x1="55556" y1="85876" x2="53704" y2="93503"/>
                      <a14:foregroundMark x1="66667" y1="85028" x2="66667" y2="89831"/>
                      <a14:foregroundMark x1="73545" y1="88136" x2="73545" y2="92373"/>
                      <a14:foregroundMark x1="78571" y1="87006" x2="79630" y2="91243"/>
                      <a14:foregroundMark x1="89683" y1="88136" x2="88889" y2="92655"/>
                      <a14:foregroundMark x1="93946" y1="92982" x2="94180" y2="95480"/>
                      <a14:foregroundMark x1="44180" y1="88136" x2="45238" y2="95480"/>
                      <a14:foregroundMark x1="33598" y1="89548" x2="33862" y2="94068"/>
                      <a14:foregroundMark x1="23280" y1="90960" x2="23545" y2="95763"/>
                      <a14:foregroundMark x1="15873" y1="88136" x2="16138" y2="95198"/>
                      <a14:foregroundMark x1="96825" y1="75989" x2="89947" y2="72881"/>
                      <a14:foregroundMark x1="89947" y1="72881" x2="89683" y2="72881"/>
                      <a14:foregroundMark x1="88217" y1="4107" x2="88624" y2="3672"/>
                      <a14:foregroundMark x1="91005" y1="5085" x2="89418" y2="3672"/>
                      <a14:foregroundMark x1="66402" y1="7627" x2="59524" y2="25424"/>
                      <a14:foregroundMark x1="67460" y1="10169" x2="72222" y2="23164"/>
                      <a14:foregroundMark x1="52910" y1="5932" x2="59259" y2="21751"/>
                      <a14:foregroundMark x1="94967" y1="92393" x2="94974" y2="92655"/>
                      <a14:foregroundMark x1="94709" y1="82768" x2="94918" y2="90550"/>
                      <a14:foregroundMark x1="89153" y1="83333" x2="90212" y2="87853"/>
                      <a14:foregroundMark x1="83598" y1="82768" x2="84127" y2="94350"/>
                      <a14:foregroundMark x1="74074" y1="82768" x2="73280" y2="94915"/>
                      <a14:foregroundMark x1="66138" y1="83898" x2="66667" y2="94915"/>
                      <a14:foregroundMark x1="57937" y1="83616" x2="60317" y2="97175"/>
                      <a14:foregroundMark x1="88095" y1="5650" x2="90212" y2="8192"/>
                      <a14:foregroundMark x1="88095" y1="5085" x2="88624" y2="8192"/>
                      <a14:foregroundMark x1="88095" y1="4520" x2="87302" y2="6215"/>
                      <a14:backgroundMark x1="5556" y1="7345" x2="12434" y2="7627"/>
                      <a14:backgroundMark x1="4762" y1="26271" x2="6878" y2="26271"/>
                      <a14:backgroundMark x1="25926" y1="87288" x2="25926" y2="90395"/>
                      <a14:backgroundMark x1="56878" y1="91243" x2="56878" y2="89831"/>
                      <a14:backgroundMark x1="56878" y1="87288" x2="56878" y2="87006"/>
                      <a14:backgroundMark x1="91270" y1="92655" x2="92063" y2="94068"/>
                      <a14:backgroundMark x1="90741" y1="9322" x2="90741" y2="9322"/>
                      <a14:backgroundMark x1="90741" y1="9040" x2="90741" y2="9040"/>
                      <a14:backgroundMark x1="90741" y1="8757" x2="90741" y2="8757"/>
                      <a14:backgroundMark x1="90212" y1="9040" x2="90212" y2="9040"/>
                      <a14:backgroundMark x1="90741" y1="8475" x2="90741" y2="8475"/>
                      <a14:backgroundMark x1="90476" y1="8757" x2="90476" y2="875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00" y="444500"/>
          <a:ext cx="9156690" cy="8572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449036</xdr:colOff>
      <xdr:row>1</xdr:row>
      <xdr:rowOff>149679</xdr:rowOff>
    </xdr:from>
    <xdr:to>
      <xdr:col>12</xdr:col>
      <xdr:colOff>319201</xdr:colOff>
      <xdr:row>16</xdr:row>
      <xdr:rowOff>51494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0786" y="340179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152400</xdr:colOff>
      <xdr:row>0</xdr:row>
      <xdr:rowOff>485775</xdr:rowOff>
    </xdr:from>
    <xdr:to>
      <xdr:col>12</xdr:col>
      <xdr:colOff>36172</xdr:colOff>
      <xdr:row>15</xdr:row>
      <xdr:rowOff>6590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48577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1</xdr:row>
      <xdr:rowOff>85725</xdr:rowOff>
    </xdr:from>
    <xdr:to>
      <xdr:col>11</xdr:col>
      <xdr:colOff>569572</xdr:colOff>
      <xdr:row>15</xdr:row>
      <xdr:rowOff>178040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4950" y="46672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0</xdr:row>
      <xdr:rowOff>276225</xdr:rowOff>
    </xdr:from>
    <xdr:to>
      <xdr:col>13</xdr:col>
      <xdr:colOff>169522</xdr:colOff>
      <xdr:row>14</xdr:row>
      <xdr:rowOff>178040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27622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495300</xdr:colOff>
      <xdr:row>0</xdr:row>
      <xdr:rowOff>238125</xdr:rowOff>
    </xdr:from>
    <xdr:to>
      <xdr:col>13</xdr:col>
      <xdr:colOff>379072</xdr:colOff>
      <xdr:row>14</xdr:row>
      <xdr:rowOff>139940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3812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209550</xdr:rowOff>
    </xdr:from>
    <xdr:to>
      <xdr:col>12</xdr:col>
      <xdr:colOff>569572</xdr:colOff>
      <xdr:row>14</xdr:row>
      <xdr:rowOff>111365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209550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133350</xdr:colOff>
      <xdr:row>0</xdr:row>
      <xdr:rowOff>304800</xdr:rowOff>
    </xdr:from>
    <xdr:to>
      <xdr:col>13</xdr:col>
      <xdr:colOff>17122</xdr:colOff>
      <xdr:row>15</xdr:row>
      <xdr:rowOff>16115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" y="304800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209550</xdr:colOff>
      <xdr:row>0</xdr:row>
      <xdr:rowOff>266700</xdr:rowOff>
    </xdr:from>
    <xdr:to>
      <xdr:col>13</xdr:col>
      <xdr:colOff>93322</xdr:colOff>
      <xdr:row>14</xdr:row>
      <xdr:rowOff>168515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66700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238125</xdr:colOff>
      <xdr:row>0</xdr:row>
      <xdr:rowOff>266700</xdr:rowOff>
    </xdr:from>
    <xdr:to>
      <xdr:col>13</xdr:col>
      <xdr:colOff>121897</xdr:colOff>
      <xdr:row>13</xdr:row>
      <xdr:rowOff>168515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266700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180975</xdr:colOff>
      <xdr:row>0</xdr:row>
      <xdr:rowOff>314325</xdr:rowOff>
    </xdr:from>
    <xdr:to>
      <xdr:col>13</xdr:col>
      <xdr:colOff>64747</xdr:colOff>
      <xdr:row>14</xdr:row>
      <xdr:rowOff>25640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432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523875</xdr:colOff>
      <xdr:row>3</xdr:row>
      <xdr:rowOff>85725</xdr:rowOff>
    </xdr:from>
    <xdr:to>
      <xdr:col>4</xdr:col>
      <xdr:colOff>169522</xdr:colOff>
      <xdr:row>17</xdr:row>
      <xdr:rowOff>178040</xdr:rowOff>
    </xdr:to>
    <xdr:pic>
      <xdr:nvPicPr>
        <xdr:cNvPr id="2" name="Picture 1" descr="Exped Education Log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42975"/>
          <a:ext cx="2931772" cy="275931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pededucation.org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549"/>
  <sheetViews>
    <sheetView tabSelected="1" zoomScale="30" zoomScaleNormal="30" workbookViewId="0">
      <selection activeCell="U41" sqref="U41:AB51"/>
    </sheetView>
  </sheetViews>
  <sheetFormatPr defaultRowHeight="15" x14ac:dyDescent="0.25"/>
  <cols>
    <col min="1" max="1" width="35.7109375" customWidth="1"/>
    <col min="2" max="2" width="24.140625" bestFit="1" customWidth="1"/>
    <col min="3" max="3" width="8.7109375" customWidth="1"/>
    <col min="4" max="4" width="36.85546875" bestFit="1" customWidth="1"/>
    <col min="5" max="5" width="8.7109375" customWidth="1"/>
    <col min="6" max="6" width="35.85546875" bestFit="1" customWidth="1"/>
    <col min="7" max="7" width="9" customWidth="1"/>
    <col min="8" max="8" width="14.5703125" bestFit="1" customWidth="1"/>
    <col min="9" max="9" width="8" customWidth="1"/>
    <col min="10" max="10" width="12.28515625" customWidth="1"/>
    <col min="11" max="11" width="8.7109375" customWidth="1"/>
    <col min="12" max="12" width="12" customWidth="1"/>
    <col min="13" max="13" width="9.140625" customWidth="1"/>
    <col min="14" max="14" width="11.140625" customWidth="1"/>
    <col min="15" max="15" width="9.140625" customWidth="1"/>
    <col min="16" max="16" width="49.140625" bestFit="1" customWidth="1"/>
    <col min="17" max="17" width="8.42578125" customWidth="1"/>
    <col min="18" max="18" width="35" bestFit="1" customWidth="1"/>
    <col min="19" max="19" width="8.5703125" customWidth="1"/>
    <col min="21" max="21" width="77.7109375" customWidth="1"/>
  </cols>
  <sheetData>
    <row r="1" spans="1:21" ht="28.5" x14ac:dyDescent="0.45">
      <c r="A1" s="48" t="s">
        <v>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50"/>
      <c r="U1" s="42"/>
    </row>
    <row r="2" spans="1:21" ht="45" x14ac:dyDescent="0.25">
      <c r="A2" s="3" t="s">
        <v>6</v>
      </c>
      <c r="B2" s="1" t="s">
        <v>30</v>
      </c>
      <c r="C2" s="21" t="s">
        <v>14</v>
      </c>
      <c r="D2" s="1" t="s">
        <v>31</v>
      </c>
      <c r="E2" s="21" t="s">
        <v>14</v>
      </c>
      <c r="F2" s="1" t="s">
        <v>32</v>
      </c>
      <c r="G2" s="21" t="s">
        <v>14</v>
      </c>
      <c r="H2" s="1" t="s">
        <v>33</v>
      </c>
      <c r="I2" s="21" t="s">
        <v>14</v>
      </c>
      <c r="J2" s="1" t="s">
        <v>34</v>
      </c>
      <c r="K2" s="21" t="s">
        <v>14</v>
      </c>
      <c r="L2" s="1" t="s">
        <v>35</v>
      </c>
      <c r="M2" s="21" t="s">
        <v>14</v>
      </c>
      <c r="N2" s="1" t="s">
        <v>36</v>
      </c>
      <c r="O2" s="21" t="s">
        <v>14</v>
      </c>
      <c r="P2" s="1" t="s">
        <v>37</v>
      </c>
      <c r="Q2" s="21" t="s">
        <v>14</v>
      </c>
      <c r="R2" s="26" t="s">
        <v>50</v>
      </c>
      <c r="S2" s="21" t="s">
        <v>14</v>
      </c>
      <c r="U2" s="42"/>
    </row>
    <row r="3" spans="1:21" x14ac:dyDescent="0.25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42"/>
    </row>
    <row r="4" spans="1:21" x14ac:dyDescent="0.25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U4" s="42"/>
    </row>
    <row r="5" spans="1:21" x14ac:dyDescent="0.2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U5" s="42"/>
    </row>
    <row r="6" spans="1:21" x14ac:dyDescent="0.25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U6" s="42"/>
    </row>
    <row r="7" spans="1:21" x14ac:dyDescent="0.25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U7" s="42"/>
    </row>
    <row r="8" spans="1:21" x14ac:dyDescent="0.25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U8" s="42"/>
    </row>
    <row r="9" spans="1:21" ht="15.75" thickBot="1" x14ac:dyDescent="0.3">
      <c r="A9" s="30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U9" s="42"/>
    </row>
    <row r="10" spans="1:21" x14ac:dyDescent="0.25">
      <c r="A10" s="87"/>
      <c r="B10" s="28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U10" s="42"/>
    </row>
    <row r="11" spans="1:21" x14ac:dyDescent="0.25">
      <c r="A11" s="88"/>
      <c r="B11" s="28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U11" s="42"/>
    </row>
    <row r="12" spans="1:21" x14ac:dyDescent="0.25">
      <c r="A12" s="88"/>
      <c r="B12" s="2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U12" s="42"/>
    </row>
    <row r="13" spans="1:21" x14ac:dyDescent="0.25">
      <c r="A13" s="88"/>
      <c r="B13" s="2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U13" s="42"/>
    </row>
    <row r="14" spans="1:21" x14ac:dyDescent="0.25">
      <c r="A14" s="88"/>
      <c r="B14" s="2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U14" s="42"/>
    </row>
    <row r="15" spans="1:21" x14ac:dyDescent="0.25">
      <c r="A15" s="88"/>
      <c r="B15" s="2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U15" s="42"/>
    </row>
    <row r="16" spans="1:21" ht="15.75" thickBot="1" x14ac:dyDescent="0.3">
      <c r="A16" s="89"/>
      <c r="B16" s="2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U16" s="42"/>
    </row>
    <row r="17" spans="1:21" ht="15.75" thickBot="1" x14ac:dyDescent="0.3">
      <c r="U17" s="42"/>
    </row>
    <row r="18" spans="1:21" ht="28.5" x14ac:dyDescent="0.45">
      <c r="A18" s="51" t="s">
        <v>47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3"/>
      <c r="U18" s="42"/>
    </row>
    <row r="19" spans="1:21" ht="45" x14ac:dyDescent="0.25">
      <c r="A19" s="3" t="s">
        <v>6</v>
      </c>
      <c r="B19" s="1" t="s">
        <v>30</v>
      </c>
      <c r="C19" s="21" t="s">
        <v>14</v>
      </c>
      <c r="D19" s="1" t="s">
        <v>31</v>
      </c>
      <c r="E19" s="21" t="s">
        <v>14</v>
      </c>
      <c r="F19" s="1" t="s">
        <v>32</v>
      </c>
      <c r="G19" s="21" t="s">
        <v>14</v>
      </c>
      <c r="H19" s="1" t="s">
        <v>33</v>
      </c>
      <c r="I19" s="21" t="s">
        <v>14</v>
      </c>
      <c r="J19" s="1" t="s">
        <v>34</v>
      </c>
      <c r="K19" s="21" t="s">
        <v>14</v>
      </c>
      <c r="L19" s="1" t="s">
        <v>35</v>
      </c>
      <c r="M19" s="21" t="s">
        <v>14</v>
      </c>
      <c r="N19" s="1" t="s">
        <v>36</v>
      </c>
      <c r="O19" s="21" t="s">
        <v>14</v>
      </c>
      <c r="P19" s="1" t="s">
        <v>37</v>
      </c>
      <c r="Q19" s="21" t="s">
        <v>14</v>
      </c>
      <c r="R19" s="26" t="s">
        <v>50</v>
      </c>
      <c r="S19" s="21" t="s">
        <v>14</v>
      </c>
      <c r="U19" s="42"/>
    </row>
    <row r="20" spans="1:21" x14ac:dyDescent="0.25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U20" s="42"/>
    </row>
    <row r="21" spans="1:21" x14ac:dyDescent="0.25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U21" s="42"/>
    </row>
    <row r="22" spans="1:21" x14ac:dyDescent="0.25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U22" s="42"/>
    </row>
    <row r="23" spans="1:21" x14ac:dyDescent="0.25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U23" s="42"/>
    </row>
    <row r="24" spans="1:21" x14ac:dyDescent="0.25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U24" s="42"/>
    </row>
    <row r="25" spans="1:21" x14ac:dyDescent="0.25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U25" s="42"/>
    </row>
    <row r="26" spans="1:21" ht="15.75" thickBot="1" x14ac:dyDescent="0.3">
      <c r="A26" s="30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U26" s="42"/>
    </row>
    <row r="27" spans="1:21" x14ac:dyDescent="0.25">
      <c r="A27" s="90"/>
      <c r="B27" s="2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U27" s="42"/>
    </row>
    <row r="28" spans="1:21" x14ac:dyDescent="0.25">
      <c r="A28" s="91"/>
      <c r="B28" s="2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U28" s="42"/>
    </row>
    <row r="29" spans="1:21" x14ac:dyDescent="0.25">
      <c r="A29" s="91"/>
      <c r="B29" s="2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U29" s="42"/>
    </row>
    <row r="30" spans="1:21" x14ac:dyDescent="0.25">
      <c r="A30" s="91"/>
      <c r="B30" s="2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U30" s="42"/>
    </row>
    <row r="31" spans="1:21" x14ac:dyDescent="0.25">
      <c r="A31" s="91"/>
      <c r="B31" s="2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U31" s="42"/>
    </row>
    <row r="32" spans="1:21" x14ac:dyDescent="0.25">
      <c r="A32" s="91"/>
      <c r="B32" s="2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U32" s="42"/>
    </row>
    <row r="33" spans="1:28" x14ac:dyDescent="0.25">
      <c r="A33" s="91"/>
      <c r="B33" s="37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U33" s="42"/>
    </row>
    <row r="34" spans="1:28" x14ac:dyDescent="0.25">
      <c r="A34" s="91"/>
      <c r="B34" s="37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U34" s="42"/>
    </row>
    <row r="35" spans="1:28" ht="15.75" thickBot="1" x14ac:dyDescent="0.3">
      <c r="A35" s="92"/>
      <c r="B35" s="2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U35" s="42"/>
    </row>
    <row r="36" spans="1:28" ht="15.75" thickBot="1" x14ac:dyDescent="0.3">
      <c r="U36" s="42"/>
    </row>
    <row r="37" spans="1:28" ht="28.5" x14ac:dyDescent="0.45">
      <c r="A37" s="54" t="s">
        <v>46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6"/>
      <c r="U37" s="42"/>
    </row>
    <row r="38" spans="1:28" ht="45" x14ac:dyDescent="0.25">
      <c r="A38" s="3" t="s">
        <v>6</v>
      </c>
      <c r="B38" s="1" t="s">
        <v>30</v>
      </c>
      <c r="C38" s="21" t="s">
        <v>14</v>
      </c>
      <c r="D38" s="1" t="s">
        <v>31</v>
      </c>
      <c r="E38" s="21" t="s">
        <v>14</v>
      </c>
      <c r="F38" s="1" t="s">
        <v>32</v>
      </c>
      <c r="G38" s="21" t="s">
        <v>14</v>
      </c>
      <c r="H38" s="1" t="s">
        <v>33</v>
      </c>
      <c r="I38" s="21" t="s">
        <v>14</v>
      </c>
      <c r="J38" s="1" t="s">
        <v>34</v>
      </c>
      <c r="K38" s="21" t="s">
        <v>14</v>
      </c>
      <c r="L38" s="1" t="s">
        <v>35</v>
      </c>
      <c r="M38" s="21" t="s">
        <v>14</v>
      </c>
      <c r="N38" s="1" t="s">
        <v>36</v>
      </c>
      <c r="O38" s="21" t="s">
        <v>14</v>
      </c>
      <c r="P38" s="1" t="s">
        <v>37</v>
      </c>
      <c r="Q38" s="21" t="s">
        <v>14</v>
      </c>
      <c r="R38" s="26" t="s">
        <v>50</v>
      </c>
      <c r="S38" s="21" t="s">
        <v>14</v>
      </c>
      <c r="U38" s="42"/>
    </row>
    <row r="39" spans="1:28" x14ac:dyDescent="0.25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U39" s="42"/>
    </row>
    <row r="40" spans="1:28" x14ac:dyDescent="0.25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U40" s="42"/>
    </row>
    <row r="41" spans="1:28" x14ac:dyDescent="0.25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U41" s="134" t="s">
        <v>68</v>
      </c>
      <c r="V41" s="135"/>
      <c r="W41" s="135"/>
      <c r="X41" s="135"/>
      <c r="Y41" s="135"/>
      <c r="Z41" s="135"/>
      <c r="AA41" s="135"/>
      <c r="AB41" s="135"/>
    </row>
    <row r="42" spans="1:28" x14ac:dyDescent="0.25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U42" s="135"/>
      <c r="V42" s="135"/>
      <c r="W42" s="135"/>
      <c r="X42" s="135"/>
      <c r="Y42" s="135"/>
      <c r="Z42" s="135"/>
      <c r="AA42" s="135"/>
      <c r="AB42" s="135"/>
    </row>
    <row r="43" spans="1:28" x14ac:dyDescent="0.25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U43" s="135"/>
      <c r="V43" s="135"/>
      <c r="W43" s="135"/>
      <c r="X43" s="135"/>
      <c r="Y43" s="135"/>
      <c r="Z43" s="135"/>
      <c r="AA43" s="135"/>
      <c r="AB43" s="135"/>
    </row>
    <row r="44" spans="1:28" x14ac:dyDescent="0.25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U44" s="135"/>
      <c r="V44" s="135"/>
      <c r="W44" s="135"/>
      <c r="X44" s="135"/>
      <c r="Y44" s="135"/>
      <c r="Z44" s="135"/>
      <c r="AA44" s="135"/>
      <c r="AB44" s="135"/>
    </row>
    <row r="45" spans="1:28" ht="15.75" thickBot="1" x14ac:dyDescent="0.3">
      <c r="A45" s="30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U45" s="135"/>
      <c r="V45" s="135"/>
      <c r="W45" s="135"/>
      <c r="X45" s="135"/>
      <c r="Y45" s="135"/>
      <c r="Z45" s="135"/>
      <c r="AA45" s="135"/>
      <c r="AB45" s="135"/>
    </row>
    <row r="46" spans="1:28" x14ac:dyDescent="0.25">
      <c r="A46" s="93"/>
      <c r="B46" s="2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U46" s="135"/>
      <c r="V46" s="135"/>
      <c r="W46" s="135"/>
      <c r="X46" s="135"/>
      <c r="Y46" s="135"/>
      <c r="Z46" s="135"/>
      <c r="AA46" s="135"/>
      <c r="AB46" s="135"/>
    </row>
    <row r="47" spans="1:28" x14ac:dyDescent="0.25">
      <c r="A47" s="94"/>
      <c r="B47" s="2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U47" s="135"/>
      <c r="V47" s="135"/>
      <c r="W47" s="135"/>
      <c r="X47" s="135"/>
      <c r="Y47" s="135"/>
      <c r="Z47" s="135"/>
      <c r="AA47" s="135"/>
      <c r="AB47" s="135"/>
    </row>
    <row r="48" spans="1:28" x14ac:dyDescent="0.25">
      <c r="A48" s="94"/>
      <c r="B48" s="2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U48" s="135"/>
      <c r="V48" s="135"/>
      <c r="W48" s="135"/>
      <c r="X48" s="135"/>
      <c r="Y48" s="135"/>
      <c r="Z48" s="135"/>
      <c r="AA48" s="135"/>
      <c r="AB48" s="135"/>
    </row>
    <row r="49" spans="1:28" x14ac:dyDescent="0.25">
      <c r="A49" s="94"/>
      <c r="B49" s="2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U49" s="135"/>
      <c r="V49" s="135"/>
      <c r="W49" s="135"/>
      <c r="X49" s="135"/>
      <c r="Y49" s="135"/>
      <c r="Z49" s="135"/>
      <c r="AA49" s="135"/>
      <c r="AB49" s="135"/>
    </row>
    <row r="50" spans="1:28" x14ac:dyDescent="0.25">
      <c r="A50" s="94"/>
      <c r="B50" s="2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U50" s="135"/>
      <c r="V50" s="135"/>
      <c r="W50" s="135"/>
      <c r="X50" s="135"/>
      <c r="Y50" s="135"/>
      <c r="Z50" s="135"/>
      <c r="AA50" s="135"/>
      <c r="AB50" s="135"/>
    </row>
    <row r="51" spans="1:28" x14ac:dyDescent="0.25">
      <c r="A51" s="94"/>
      <c r="B51" s="2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U51" s="135"/>
      <c r="V51" s="135"/>
      <c r="W51" s="135"/>
      <c r="X51" s="135"/>
      <c r="Y51" s="135"/>
      <c r="Z51" s="135"/>
      <c r="AA51" s="135"/>
      <c r="AB51" s="135"/>
    </row>
    <row r="52" spans="1:28" ht="15.75" thickBot="1" x14ac:dyDescent="0.3">
      <c r="A52" s="95"/>
      <c r="B52" s="2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U52" s="42"/>
    </row>
    <row r="53" spans="1:28" ht="15.75" thickBot="1" x14ac:dyDescent="0.3">
      <c r="U53" s="42"/>
    </row>
    <row r="54" spans="1:28" ht="28.5" x14ac:dyDescent="0.45">
      <c r="A54" s="57" t="s">
        <v>45</v>
      </c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9"/>
      <c r="U54" s="42"/>
    </row>
    <row r="55" spans="1:28" ht="45" x14ac:dyDescent="0.25">
      <c r="A55" s="3" t="s">
        <v>6</v>
      </c>
      <c r="B55" s="1" t="s">
        <v>30</v>
      </c>
      <c r="C55" s="21" t="s">
        <v>14</v>
      </c>
      <c r="D55" s="1" t="s">
        <v>31</v>
      </c>
      <c r="E55" s="21" t="s">
        <v>14</v>
      </c>
      <c r="F55" s="1" t="s">
        <v>32</v>
      </c>
      <c r="G55" s="21" t="s">
        <v>14</v>
      </c>
      <c r="H55" s="1" t="s">
        <v>33</v>
      </c>
      <c r="I55" s="21" t="s">
        <v>14</v>
      </c>
      <c r="J55" s="1" t="s">
        <v>34</v>
      </c>
      <c r="K55" s="21" t="s">
        <v>14</v>
      </c>
      <c r="L55" s="1" t="s">
        <v>35</v>
      </c>
      <c r="M55" s="21" t="s">
        <v>14</v>
      </c>
      <c r="N55" s="1" t="s">
        <v>36</v>
      </c>
      <c r="O55" s="21" t="s">
        <v>14</v>
      </c>
      <c r="P55" s="1" t="s">
        <v>37</v>
      </c>
      <c r="Q55" s="21" t="s">
        <v>14</v>
      </c>
      <c r="R55" s="26" t="s">
        <v>50</v>
      </c>
      <c r="S55" s="21" t="s">
        <v>14</v>
      </c>
      <c r="U55" s="42"/>
    </row>
    <row r="56" spans="1:28" x14ac:dyDescent="0.25">
      <c r="A56" s="3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U56" s="42"/>
    </row>
    <row r="57" spans="1:28" x14ac:dyDescent="0.25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U57" s="42"/>
    </row>
    <row r="58" spans="1:28" x14ac:dyDescent="0.25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U58" s="42"/>
    </row>
    <row r="59" spans="1:28" x14ac:dyDescent="0.25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U59" s="42"/>
    </row>
    <row r="60" spans="1:28" x14ac:dyDescent="0.25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U60" s="42"/>
    </row>
    <row r="61" spans="1:28" x14ac:dyDescent="0.25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U61" s="42"/>
    </row>
    <row r="62" spans="1:28" ht="15.75" thickBot="1" x14ac:dyDescent="0.3">
      <c r="A62" s="3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U62" s="42"/>
    </row>
    <row r="63" spans="1:28" x14ac:dyDescent="0.25">
      <c r="A63" s="96"/>
      <c r="B63" s="2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U63" s="42"/>
    </row>
    <row r="64" spans="1:28" x14ac:dyDescent="0.25">
      <c r="A64" s="97"/>
      <c r="B64" s="2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U64" s="42"/>
    </row>
    <row r="65" spans="1:21" x14ac:dyDescent="0.25">
      <c r="A65" s="97"/>
      <c r="B65" s="2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U65" s="42"/>
    </row>
    <row r="66" spans="1:21" x14ac:dyDescent="0.25">
      <c r="A66" s="97"/>
      <c r="B66" s="2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U66" s="42"/>
    </row>
    <row r="67" spans="1:21" x14ac:dyDescent="0.25">
      <c r="A67" s="97"/>
      <c r="B67" s="2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U67" s="42"/>
    </row>
    <row r="68" spans="1:21" x14ac:dyDescent="0.25">
      <c r="A68" s="97"/>
      <c r="B68" s="2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U68" s="42"/>
    </row>
    <row r="69" spans="1:21" ht="15.75" thickBot="1" x14ac:dyDescent="0.3">
      <c r="A69" s="98"/>
      <c r="B69" s="2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U69" s="42"/>
    </row>
    <row r="70" spans="1:21" ht="15.75" thickBot="1" x14ac:dyDescent="0.3">
      <c r="U70" s="42"/>
    </row>
    <row r="71" spans="1:21" ht="28.5" x14ac:dyDescent="0.45">
      <c r="A71" s="60" t="s">
        <v>44</v>
      </c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2"/>
      <c r="U71" s="42"/>
    </row>
    <row r="72" spans="1:21" ht="45" x14ac:dyDescent="0.25">
      <c r="A72" s="3" t="s">
        <v>6</v>
      </c>
      <c r="B72" s="1" t="s">
        <v>30</v>
      </c>
      <c r="C72" s="21" t="s">
        <v>14</v>
      </c>
      <c r="D72" s="1" t="s">
        <v>31</v>
      </c>
      <c r="E72" s="21" t="s">
        <v>14</v>
      </c>
      <c r="F72" s="1" t="s">
        <v>32</v>
      </c>
      <c r="G72" s="21" t="s">
        <v>14</v>
      </c>
      <c r="H72" s="1" t="s">
        <v>33</v>
      </c>
      <c r="I72" s="21" t="s">
        <v>14</v>
      </c>
      <c r="J72" s="1" t="s">
        <v>34</v>
      </c>
      <c r="K72" s="21" t="s">
        <v>14</v>
      </c>
      <c r="L72" s="1" t="s">
        <v>35</v>
      </c>
      <c r="M72" s="21" t="s">
        <v>14</v>
      </c>
      <c r="N72" s="1" t="s">
        <v>36</v>
      </c>
      <c r="O72" s="21" t="s">
        <v>14</v>
      </c>
      <c r="P72" s="1" t="s">
        <v>37</v>
      </c>
      <c r="Q72" s="21" t="s">
        <v>14</v>
      </c>
      <c r="R72" s="26" t="s">
        <v>50</v>
      </c>
      <c r="S72" s="21" t="s">
        <v>14</v>
      </c>
      <c r="U72" s="42"/>
    </row>
    <row r="73" spans="1:21" x14ac:dyDescent="0.25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U73" s="42"/>
    </row>
    <row r="74" spans="1:21" x14ac:dyDescent="0.25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U74" s="42"/>
    </row>
    <row r="75" spans="1:21" x14ac:dyDescent="0.25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U75" s="42"/>
    </row>
    <row r="76" spans="1:21" x14ac:dyDescent="0.25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U76" s="42"/>
    </row>
    <row r="77" spans="1:21" x14ac:dyDescent="0.25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U77" s="42"/>
    </row>
    <row r="78" spans="1:21" x14ac:dyDescent="0.25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U78" s="42"/>
    </row>
    <row r="79" spans="1:21" ht="15.75" thickBot="1" x14ac:dyDescent="0.3">
      <c r="A79" s="30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U79" s="42"/>
    </row>
    <row r="80" spans="1:21" x14ac:dyDescent="0.25">
      <c r="A80" s="99"/>
      <c r="B80" s="2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U80" s="42"/>
    </row>
    <row r="81" spans="1:21" x14ac:dyDescent="0.25">
      <c r="A81" s="100"/>
      <c r="B81" s="2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U81" s="42"/>
    </row>
    <row r="82" spans="1:21" x14ac:dyDescent="0.25">
      <c r="A82" s="100"/>
      <c r="B82" s="2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U82" s="42"/>
    </row>
    <row r="83" spans="1:21" x14ac:dyDescent="0.25">
      <c r="A83" s="100"/>
      <c r="B83" s="2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U83" s="42"/>
    </row>
    <row r="84" spans="1:21" x14ac:dyDescent="0.25">
      <c r="A84" s="100"/>
      <c r="B84" s="2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U84" s="42"/>
    </row>
    <row r="85" spans="1:21" x14ac:dyDescent="0.25">
      <c r="A85" s="100"/>
      <c r="B85" s="2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U85" s="42"/>
    </row>
    <row r="86" spans="1:21" ht="15.75" thickBot="1" x14ac:dyDescent="0.3">
      <c r="A86" s="101"/>
      <c r="B86" s="2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U86" s="42"/>
    </row>
    <row r="87" spans="1:21" ht="15.75" thickBot="1" x14ac:dyDescent="0.3">
      <c r="U87" s="42"/>
    </row>
    <row r="88" spans="1:21" ht="28.5" x14ac:dyDescent="0.45">
      <c r="A88" s="45" t="s">
        <v>43</v>
      </c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7"/>
      <c r="U88" s="42"/>
    </row>
    <row r="89" spans="1:21" ht="45" x14ac:dyDescent="0.25">
      <c r="A89" s="3" t="s">
        <v>6</v>
      </c>
      <c r="B89" s="1" t="s">
        <v>30</v>
      </c>
      <c r="C89" s="21" t="s">
        <v>14</v>
      </c>
      <c r="D89" s="1" t="s">
        <v>31</v>
      </c>
      <c r="E89" s="21" t="s">
        <v>14</v>
      </c>
      <c r="F89" s="1" t="s">
        <v>32</v>
      </c>
      <c r="G89" s="21" t="s">
        <v>14</v>
      </c>
      <c r="H89" s="1" t="s">
        <v>33</v>
      </c>
      <c r="I89" s="21" t="s">
        <v>14</v>
      </c>
      <c r="J89" s="1" t="s">
        <v>34</v>
      </c>
      <c r="K89" s="21" t="s">
        <v>14</v>
      </c>
      <c r="L89" s="1" t="s">
        <v>35</v>
      </c>
      <c r="M89" s="21" t="s">
        <v>14</v>
      </c>
      <c r="N89" s="1" t="s">
        <v>36</v>
      </c>
      <c r="O89" s="21" t="s">
        <v>14</v>
      </c>
      <c r="P89" s="1" t="s">
        <v>37</v>
      </c>
      <c r="Q89" s="21" t="s">
        <v>14</v>
      </c>
      <c r="R89" s="26" t="s">
        <v>50</v>
      </c>
      <c r="S89" s="21" t="s">
        <v>14</v>
      </c>
      <c r="U89" s="42"/>
    </row>
    <row r="90" spans="1:21" x14ac:dyDescent="0.25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U90" s="42"/>
    </row>
    <row r="91" spans="1:21" x14ac:dyDescent="0.25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U91" s="42"/>
    </row>
    <row r="92" spans="1:21" x14ac:dyDescent="0.25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U92" s="42"/>
    </row>
    <row r="93" spans="1:21" x14ac:dyDescent="0.25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U93" s="42"/>
    </row>
    <row r="94" spans="1:21" x14ac:dyDescent="0.25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U94" s="42"/>
    </row>
    <row r="95" spans="1:21" x14ac:dyDescent="0.25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U95" s="42"/>
    </row>
    <row r="96" spans="1:21" ht="15.75" thickBot="1" x14ac:dyDescent="0.3">
      <c r="A96" s="30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U96" s="42"/>
    </row>
    <row r="97" spans="1:21" x14ac:dyDescent="0.25">
      <c r="A97" s="102"/>
      <c r="B97" s="2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U97" s="42"/>
    </row>
    <row r="98" spans="1:21" x14ac:dyDescent="0.25">
      <c r="A98" s="103"/>
      <c r="B98" s="2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U98" s="42"/>
    </row>
    <row r="99" spans="1:21" x14ac:dyDescent="0.25">
      <c r="A99" s="103"/>
      <c r="B99" s="2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U99" s="42"/>
    </row>
    <row r="100" spans="1:21" x14ac:dyDescent="0.25">
      <c r="A100" s="103"/>
      <c r="B100" s="2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U100" s="42"/>
    </row>
    <row r="101" spans="1:21" x14ac:dyDescent="0.25">
      <c r="A101" s="103"/>
      <c r="B101" s="2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U101" s="42"/>
    </row>
    <row r="102" spans="1:21" x14ac:dyDescent="0.25">
      <c r="A102" s="103"/>
      <c r="B102" s="2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U102" s="42"/>
    </row>
    <row r="103" spans="1:21" ht="15.75" thickBot="1" x14ac:dyDescent="0.3">
      <c r="A103" s="104"/>
      <c r="B103" s="2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U103" s="42"/>
    </row>
    <row r="104" spans="1:21" ht="15.75" thickBot="1" x14ac:dyDescent="0.3">
      <c r="U104" s="42"/>
    </row>
    <row r="105" spans="1:21" ht="28.5" x14ac:dyDescent="0.45">
      <c r="A105" s="108" t="s">
        <v>42</v>
      </c>
      <c r="B105" s="109"/>
      <c r="C105" s="109"/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10"/>
      <c r="U105" s="42"/>
    </row>
    <row r="106" spans="1:21" ht="45" x14ac:dyDescent="0.25">
      <c r="A106" s="3" t="s">
        <v>6</v>
      </c>
      <c r="B106" s="1" t="s">
        <v>30</v>
      </c>
      <c r="C106" s="21" t="s">
        <v>14</v>
      </c>
      <c r="D106" s="1" t="s">
        <v>31</v>
      </c>
      <c r="E106" s="21" t="s">
        <v>14</v>
      </c>
      <c r="F106" s="1" t="s">
        <v>32</v>
      </c>
      <c r="G106" s="21" t="s">
        <v>14</v>
      </c>
      <c r="H106" s="1" t="s">
        <v>33</v>
      </c>
      <c r="I106" s="21" t="s">
        <v>14</v>
      </c>
      <c r="J106" s="1" t="s">
        <v>34</v>
      </c>
      <c r="K106" s="21" t="s">
        <v>14</v>
      </c>
      <c r="L106" s="1" t="s">
        <v>35</v>
      </c>
      <c r="M106" s="21" t="s">
        <v>14</v>
      </c>
      <c r="N106" s="1" t="s">
        <v>36</v>
      </c>
      <c r="O106" s="21" t="s">
        <v>14</v>
      </c>
      <c r="P106" s="1" t="s">
        <v>37</v>
      </c>
      <c r="Q106" s="21" t="s">
        <v>14</v>
      </c>
      <c r="R106" s="26" t="s">
        <v>50</v>
      </c>
      <c r="S106" s="21" t="s">
        <v>14</v>
      </c>
      <c r="U106" s="42"/>
    </row>
    <row r="107" spans="1:21" x14ac:dyDescent="0.25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U107" s="42"/>
    </row>
    <row r="108" spans="1:21" x14ac:dyDescent="0.25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U108" s="42"/>
    </row>
    <row r="109" spans="1:21" x14ac:dyDescent="0.25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U109" s="42"/>
    </row>
    <row r="110" spans="1:21" x14ac:dyDescent="0.25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U110" s="42"/>
    </row>
    <row r="111" spans="1:21" x14ac:dyDescent="0.25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U111" s="42"/>
    </row>
    <row r="112" spans="1:21" x14ac:dyDescent="0.25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U112" s="42"/>
    </row>
    <row r="113" spans="1:21" ht="15.75" thickBot="1" x14ac:dyDescent="0.3">
      <c r="A113" s="30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U113" s="42"/>
    </row>
    <row r="114" spans="1:21" x14ac:dyDescent="0.25">
      <c r="A114" s="105"/>
      <c r="B114" s="2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U114" s="42"/>
    </row>
    <row r="115" spans="1:21" x14ac:dyDescent="0.25">
      <c r="A115" s="106"/>
      <c r="B115" s="2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U115" s="42"/>
    </row>
    <row r="116" spans="1:21" x14ac:dyDescent="0.25">
      <c r="A116" s="106"/>
      <c r="B116" s="2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U116" s="42"/>
    </row>
    <row r="117" spans="1:21" x14ac:dyDescent="0.25">
      <c r="A117" s="106"/>
      <c r="B117" s="2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U117" s="42"/>
    </row>
    <row r="118" spans="1:21" x14ac:dyDescent="0.25">
      <c r="A118" s="106"/>
      <c r="B118" s="2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U118" s="42"/>
    </row>
    <row r="119" spans="1:21" x14ac:dyDescent="0.25">
      <c r="A119" s="106"/>
      <c r="B119" s="2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U119" s="42"/>
    </row>
    <row r="120" spans="1:21" ht="15.75" thickBot="1" x14ac:dyDescent="0.3">
      <c r="A120" s="107"/>
      <c r="B120" s="2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U120" s="42"/>
    </row>
    <row r="121" spans="1:21" ht="15.75" thickBot="1" x14ac:dyDescent="0.3">
      <c r="U121" s="42"/>
    </row>
    <row r="122" spans="1:21" ht="28.5" x14ac:dyDescent="0.45">
      <c r="A122" s="111" t="s">
        <v>41</v>
      </c>
      <c r="B122" s="112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2"/>
      <c r="P122" s="112"/>
      <c r="Q122" s="112"/>
      <c r="R122" s="112"/>
      <c r="S122" s="113"/>
      <c r="U122" s="42"/>
    </row>
    <row r="123" spans="1:21" ht="45" x14ac:dyDescent="0.25">
      <c r="A123" s="3" t="s">
        <v>6</v>
      </c>
      <c r="B123" s="1" t="s">
        <v>30</v>
      </c>
      <c r="C123" s="21" t="s">
        <v>14</v>
      </c>
      <c r="D123" s="1" t="s">
        <v>31</v>
      </c>
      <c r="E123" s="21" t="s">
        <v>14</v>
      </c>
      <c r="F123" s="1" t="s">
        <v>32</v>
      </c>
      <c r="G123" s="21" t="s">
        <v>14</v>
      </c>
      <c r="H123" s="1" t="s">
        <v>33</v>
      </c>
      <c r="I123" s="21" t="s">
        <v>14</v>
      </c>
      <c r="J123" s="1" t="s">
        <v>34</v>
      </c>
      <c r="K123" s="21" t="s">
        <v>14</v>
      </c>
      <c r="L123" s="1" t="s">
        <v>35</v>
      </c>
      <c r="M123" s="21" t="s">
        <v>14</v>
      </c>
      <c r="N123" s="1" t="s">
        <v>36</v>
      </c>
      <c r="O123" s="21" t="s">
        <v>14</v>
      </c>
      <c r="P123" s="1" t="s">
        <v>37</v>
      </c>
      <c r="Q123" s="21" t="s">
        <v>14</v>
      </c>
      <c r="R123" s="26" t="s">
        <v>50</v>
      </c>
      <c r="S123" s="21" t="s">
        <v>14</v>
      </c>
      <c r="U123" s="42"/>
    </row>
    <row r="124" spans="1:21" x14ac:dyDescent="0.25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U124" s="42"/>
    </row>
    <row r="125" spans="1:21" x14ac:dyDescent="0.25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U125" s="42"/>
    </row>
    <row r="126" spans="1:21" x14ac:dyDescent="0.25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U126" s="42"/>
    </row>
    <row r="127" spans="1:21" x14ac:dyDescent="0.25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U127" s="42"/>
    </row>
    <row r="128" spans="1:21" x14ac:dyDescent="0.25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U128" s="42"/>
    </row>
    <row r="129" spans="1:21" x14ac:dyDescent="0.25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U129" s="42"/>
    </row>
    <row r="130" spans="1:21" ht="15.75" thickBot="1" x14ac:dyDescent="0.3">
      <c r="A130" s="30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U130" s="42"/>
    </row>
    <row r="131" spans="1:21" x14ac:dyDescent="0.25">
      <c r="A131" s="66"/>
      <c r="B131" s="2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U131" s="42"/>
    </row>
    <row r="132" spans="1:21" x14ac:dyDescent="0.25">
      <c r="A132" s="67"/>
      <c r="B132" s="2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U132" s="42"/>
    </row>
    <row r="133" spans="1:21" x14ac:dyDescent="0.25">
      <c r="A133" s="67"/>
      <c r="B133" s="2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U133" s="42"/>
    </row>
    <row r="134" spans="1:21" x14ac:dyDescent="0.25">
      <c r="A134" s="67"/>
      <c r="B134" s="2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U134" s="42"/>
    </row>
    <row r="135" spans="1:21" x14ac:dyDescent="0.25">
      <c r="A135" s="67"/>
      <c r="B135" s="2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U135" s="42"/>
    </row>
    <row r="136" spans="1:21" x14ac:dyDescent="0.25">
      <c r="A136" s="67"/>
      <c r="B136" s="2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U136" s="42"/>
    </row>
    <row r="137" spans="1:21" ht="15.75" thickBot="1" x14ac:dyDescent="0.3">
      <c r="A137" s="68"/>
      <c r="B137" s="2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U137" s="42"/>
    </row>
    <row r="138" spans="1:21" ht="15.75" thickBot="1" x14ac:dyDescent="0.3">
      <c r="U138" s="42"/>
    </row>
    <row r="139" spans="1:21" ht="28.5" x14ac:dyDescent="0.45">
      <c r="A139" s="114" t="s">
        <v>40</v>
      </c>
      <c r="B139" s="115"/>
      <c r="C139" s="115"/>
      <c r="D139" s="115"/>
      <c r="E139" s="115"/>
      <c r="F139" s="115"/>
      <c r="G139" s="115"/>
      <c r="H139" s="115"/>
      <c r="I139" s="115"/>
      <c r="J139" s="115"/>
      <c r="K139" s="115"/>
      <c r="L139" s="115"/>
      <c r="M139" s="115"/>
      <c r="N139" s="115"/>
      <c r="O139" s="115"/>
      <c r="P139" s="115"/>
      <c r="Q139" s="115"/>
      <c r="R139" s="115"/>
      <c r="S139" s="116"/>
      <c r="U139" s="42"/>
    </row>
    <row r="140" spans="1:21" ht="45" x14ac:dyDescent="0.25">
      <c r="A140" s="3" t="s">
        <v>6</v>
      </c>
      <c r="B140" s="1" t="s">
        <v>30</v>
      </c>
      <c r="C140" s="21" t="s">
        <v>14</v>
      </c>
      <c r="D140" s="1" t="s">
        <v>31</v>
      </c>
      <c r="E140" s="21" t="s">
        <v>14</v>
      </c>
      <c r="F140" s="1" t="s">
        <v>32</v>
      </c>
      <c r="G140" s="21" t="s">
        <v>14</v>
      </c>
      <c r="H140" s="1" t="s">
        <v>33</v>
      </c>
      <c r="I140" s="21" t="s">
        <v>14</v>
      </c>
      <c r="J140" s="1" t="s">
        <v>34</v>
      </c>
      <c r="K140" s="21" t="s">
        <v>14</v>
      </c>
      <c r="L140" s="1" t="s">
        <v>35</v>
      </c>
      <c r="M140" s="21" t="s">
        <v>14</v>
      </c>
      <c r="N140" s="1" t="s">
        <v>36</v>
      </c>
      <c r="O140" s="21" t="s">
        <v>14</v>
      </c>
      <c r="P140" s="1" t="s">
        <v>37</v>
      </c>
      <c r="Q140" s="21" t="s">
        <v>14</v>
      </c>
      <c r="R140" s="26" t="s">
        <v>50</v>
      </c>
      <c r="S140" s="21" t="s">
        <v>14</v>
      </c>
      <c r="U140" s="42"/>
    </row>
    <row r="141" spans="1:21" x14ac:dyDescent="0.25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U141" s="42"/>
    </row>
    <row r="142" spans="1:21" x14ac:dyDescent="0.25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U142" s="42"/>
    </row>
    <row r="143" spans="1:21" x14ac:dyDescent="0.25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U143" s="42"/>
    </row>
    <row r="144" spans="1:21" x14ac:dyDescent="0.25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U144" s="42"/>
    </row>
    <row r="145" spans="1:21" x14ac:dyDescent="0.25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U145" s="42"/>
    </row>
    <row r="146" spans="1:21" x14ac:dyDescent="0.25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U146" s="42"/>
    </row>
    <row r="147" spans="1:21" ht="15.75" thickBot="1" x14ac:dyDescent="0.3">
      <c r="A147" s="30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U147" s="42"/>
    </row>
    <row r="148" spans="1:21" x14ac:dyDescent="0.25">
      <c r="A148" s="69"/>
      <c r="B148" s="2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U148" s="42"/>
    </row>
    <row r="149" spans="1:21" x14ac:dyDescent="0.25">
      <c r="A149" s="70"/>
      <c r="B149" s="2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U149" s="42"/>
    </row>
    <row r="150" spans="1:21" x14ac:dyDescent="0.25">
      <c r="A150" s="70"/>
      <c r="B150" s="2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U150" s="42"/>
    </row>
    <row r="151" spans="1:21" x14ac:dyDescent="0.25">
      <c r="A151" s="70"/>
      <c r="B151" s="2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U151" s="42"/>
    </row>
    <row r="152" spans="1:21" x14ac:dyDescent="0.25">
      <c r="A152" s="70"/>
      <c r="B152" s="2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U152" s="42"/>
    </row>
    <row r="153" spans="1:21" x14ac:dyDescent="0.25">
      <c r="A153" s="70"/>
      <c r="B153" s="2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U153" s="42"/>
    </row>
    <row r="154" spans="1:21" x14ac:dyDescent="0.25">
      <c r="A154" s="70"/>
      <c r="B154" s="2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U154" s="42"/>
    </row>
    <row r="155" spans="1:21" x14ac:dyDescent="0.25">
      <c r="A155" s="70"/>
      <c r="B155" s="2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U155" s="42"/>
    </row>
    <row r="156" spans="1:21" x14ac:dyDescent="0.25">
      <c r="A156" s="70"/>
      <c r="B156" s="2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U156" s="42"/>
    </row>
    <row r="157" spans="1:21" ht="15.75" thickBot="1" x14ac:dyDescent="0.3">
      <c r="A157" s="71"/>
      <c r="B157" s="2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U157" s="42"/>
    </row>
    <row r="158" spans="1:21" ht="15.75" thickBot="1" x14ac:dyDescent="0.3">
      <c r="U158" s="43"/>
    </row>
    <row r="159" spans="1:21" ht="28.5" x14ac:dyDescent="0.45">
      <c r="A159" s="117" t="s">
        <v>5</v>
      </c>
      <c r="B159" s="118"/>
      <c r="C159" s="118"/>
      <c r="D159" s="118"/>
      <c r="E159" s="118"/>
      <c r="F159" s="118"/>
      <c r="G159" s="118"/>
      <c r="H159" s="118"/>
      <c r="I159" s="118"/>
      <c r="J159" s="118"/>
      <c r="K159" s="118"/>
      <c r="L159" s="118"/>
      <c r="M159" s="118"/>
      <c r="N159" s="118"/>
      <c r="O159" s="118"/>
      <c r="P159" s="118"/>
      <c r="Q159" s="118"/>
      <c r="R159" s="118"/>
      <c r="S159" s="119"/>
      <c r="U159" s="44"/>
    </row>
    <row r="160" spans="1:21" ht="45" x14ac:dyDescent="0.25">
      <c r="A160" s="3" t="s">
        <v>6</v>
      </c>
      <c r="B160" s="1" t="s">
        <v>30</v>
      </c>
      <c r="C160" s="21" t="s">
        <v>14</v>
      </c>
      <c r="D160" s="1" t="s">
        <v>31</v>
      </c>
      <c r="E160" s="21" t="s">
        <v>14</v>
      </c>
      <c r="F160" s="1" t="s">
        <v>32</v>
      </c>
      <c r="G160" s="21" t="s">
        <v>14</v>
      </c>
      <c r="H160" s="1" t="s">
        <v>33</v>
      </c>
      <c r="I160" s="21" t="s">
        <v>14</v>
      </c>
      <c r="J160" s="1" t="s">
        <v>34</v>
      </c>
      <c r="K160" s="21" t="s">
        <v>14</v>
      </c>
      <c r="L160" s="1" t="s">
        <v>35</v>
      </c>
      <c r="M160" s="21" t="s">
        <v>14</v>
      </c>
      <c r="N160" s="1" t="s">
        <v>36</v>
      </c>
      <c r="O160" s="21" t="s">
        <v>14</v>
      </c>
      <c r="P160" s="1" t="s">
        <v>37</v>
      </c>
      <c r="Q160" s="21" t="s">
        <v>14</v>
      </c>
      <c r="R160" s="26" t="s">
        <v>50</v>
      </c>
      <c r="S160" s="21" t="s">
        <v>14</v>
      </c>
      <c r="U160" s="44"/>
    </row>
    <row r="161" spans="1:21" x14ac:dyDescent="0.25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U161" s="44"/>
    </row>
    <row r="162" spans="1:21" x14ac:dyDescent="0.25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U162" s="44"/>
    </row>
    <row r="163" spans="1:21" x14ac:dyDescent="0.25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U163" s="44"/>
    </row>
    <row r="164" spans="1:21" x14ac:dyDescent="0.25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U164" s="44"/>
    </row>
    <row r="165" spans="1:21" x14ac:dyDescent="0.25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U165" s="44"/>
    </row>
    <row r="166" spans="1:21" x14ac:dyDescent="0.25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U166" s="44"/>
    </row>
    <row r="167" spans="1:21" ht="15.75" thickBot="1" x14ac:dyDescent="0.3">
      <c r="A167" s="30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U167" s="44"/>
    </row>
    <row r="168" spans="1:21" x14ac:dyDescent="0.25">
      <c r="A168" s="72"/>
      <c r="B168" s="2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U168" s="44"/>
    </row>
    <row r="169" spans="1:21" x14ac:dyDescent="0.25">
      <c r="A169" s="73"/>
      <c r="B169" s="2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U169" s="44"/>
    </row>
    <row r="170" spans="1:21" x14ac:dyDescent="0.25">
      <c r="A170" s="73"/>
      <c r="B170" s="2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U170" s="44"/>
    </row>
    <row r="171" spans="1:21" x14ac:dyDescent="0.25">
      <c r="A171" s="73"/>
      <c r="B171" s="2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U171" s="44"/>
    </row>
    <row r="172" spans="1:21" x14ac:dyDescent="0.25">
      <c r="A172" s="73"/>
      <c r="B172" s="2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U172" s="44"/>
    </row>
    <row r="173" spans="1:21" x14ac:dyDescent="0.25">
      <c r="A173" s="73"/>
      <c r="B173" s="2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U173" s="44"/>
    </row>
    <row r="174" spans="1:21" ht="15.75" thickBot="1" x14ac:dyDescent="0.3">
      <c r="A174" s="74"/>
      <c r="B174" s="2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U174" s="44"/>
    </row>
    <row r="175" spans="1:21" ht="15.75" thickBot="1" x14ac:dyDescent="0.3">
      <c r="U175" s="44"/>
    </row>
    <row r="176" spans="1:21" ht="28.5" x14ac:dyDescent="0.45">
      <c r="A176" s="120" t="s">
        <v>47</v>
      </c>
      <c r="B176" s="121"/>
      <c r="C176" s="121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2"/>
      <c r="U176" s="44"/>
    </row>
    <row r="177" spans="1:21" ht="45" x14ac:dyDescent="0.25">
      <c r="A177" s="3" t="s">
        <v>6</v>
      </c>
      <c r="B177" s="1" t="s">
        <v>30</v>
      </c>
      <c r="C177" s="21" t="s">
        <v>14</v>
      </c>
      <c r="D177" s="1" t="s">
        <v>31</v>
      </c>
      <c r="E177" s="21" t="s">
        <v>14</v>
      </c>
      <c r="F177" s="1" t="s">
        <v>32</v>
      </c>
      <c r="G177" s="21" t="s">
        <v>14</v>
      </c>
      <c r="H177" s="1" t="s">
        <v>33</v>
      </c>
      <c r="I177" s="21" t="s">
        <v>14</v>
      </c>
      <c r="J177" s="1" t="s">
        <v>34</v>
      </c>
      <c r="K177" s="21" t="s">
        <v>14</v>
      </c>
      <c r="L177" s="1" t="s">
        <v>35</v>
      </c>
      <c r="M177" s="21" t="s">
        <v>14</v>
      </c>
      <c r="N177" s="1" t="s">
        <v>36</v>
      </c>
      <c r="O177" s="21" t="s">
        <v>14</v>
      </c>
      <c r="P177" s="1" t="s">
        <v>37</v>
      </c>
      <c r="Q177" s="21" t="s">
        <v>14</v>
      </c>
      <c r="R177" s="26" t="s">
        <v>50</v>
      </c>
      <c r="S177" s="21" t="s">
        <v>14</v>
      </c>
      <c r="U177" s="44"/>
    </row>
    <row r="178" spans="1:21" x14ac:dyDescent="0.25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U178" s="44"/>
    </row>
    <row r="179" spans="1:21" x14ac:dyDescent="0.25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U179" s="44"/>
    </row>
    <row r="180" spans="1:21" x14ac:dyDescent="0.25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U180" s="44"/>
    </row>
    <row r="181" spans="1:21" x14ac:dyDescent="0.25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U181" s="44"/>
    </row>
    <row r="182" spans="1:21" x14ac:dyDescent="0.25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U182" s="44"/>
    </row>
    <row r="183" spans="1:21" x14ac:dyDescent="0.25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U183" s="44"/>
    </row>
    <row r="184" spans="1:21" ht="15.75" thickBot="1" x14ac:dyDescent="0.3">
      <c r="A184" s="30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U184" s="44"/>
    </row>
    <row r="185" spans="1:21" x14ac:dyDescent="0.25">
      <c r="A185" s="69"/>
      <c r="B185" s="2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U185" s="44"/>
    </row>
    <row r="186" spans="1:21" x14ac:dyDescent="0.25">
      <c r="A186" s="70"/>
      <c r="B186" s="2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U186" s="44"/>
    </row>
    <row r="187" spans="1:21" x14ac:dyDescent="0.25">
      <c r="A187" s="70"/>
      <c r="B187" s="2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U187" s="44"/>
    </row>
    <row r="188" spans="1:21" x14ac:dyDescent="0.25">
      <c r="A188" s="70"/>
      <c r="B188" s="2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U188" s="44"/>
    </row>
    <row r="189" spans="1:21" x14ac:dyDescent="0.25">
      <c r="A189" s="70"/>
      <c r="B189" s="2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U189" s="44"/>
    </row>
    <row r="190" spans="1:21" x14ac:dyDescent="0.25">
      <c r="A190" s="70"/>
      <c r="B190" s="2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U190" s="44"/>
    </row>
    <row r="191" spans="1:21" ht="15.75" thickBot="1" x14ac:dyDescent="0.3">
      <c r="A191" s="71"/>
      <c r="B191" s="2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U191" s="44"/>
    </row>
    <row r="192" spans="1:21" ht="15.75" thickBot="1" x14ac:dyDescent="0.3">
      <c r="U192" s="44"/>
    </row>
    <row r="193" spans="1:21" ht="28.5" x14ac:dyDescent="0.45">
      <c r="A193" s="63" t="s">
        <v>46</v>
      </c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5"/>
      <c r="U193" s="44"/>
    </row>
    <row r="194" spans="1:21" ht="45" x14ac:dyDescent="0.25">
      <c r="A194" s="3" t="s">
        <v>6</v>
      </c>
      <c r="B194" s="1" t="s">
        <v>30</v>
      </c>
      <c r="C194" s="21" t="s">
        <v>14</v>
      </c>
      <c r="D194" s="1" t="s">
        <v>31</v>
      </c>
      <c r="E194" s="21" t="s">
        <v>14</v>
      </c>
      <c r="F194" s="1" t="s">
        <v>32</v>
      </c>
      <c r="G194" s="21" t="s">
        <v>14</v>
      </c>
      <c r="H194" s="1" t="s">
        <v>33</v>
      </c>
      <c r="I194" s="21" t="s">
        <v>14</v>
      </c>
      <c r="J194" s="1" t="s">
        <v>34</v>
      </c>
      <c r="K194" s="21" t="s">
        <v>14</v>
      </c>
      <c r="L194" s="1" t="s">
        <v>35</v>
      </c>
      <c r="M194" s="21" t="s">
        <v>14</v>
      </c>
      <c r="N194" s="1" t="s">
        <v>36</v>
      </c>
      <c r="O194" s="21" t="s">
        <v>14</v>
      </c>
      <c r="P194" s="1" t="s">
        <v>37</v>
      </c>
      <c r="Q194" s="21" t="s">
        <v>14</v>
      </c>
      <c r="R194" s="26" t="s">
        <v>50</v>
      </c>
      <c r="S194" s="21" t="s">
        <v>14</v>
      </c>
      <c r="U194" s="44"/>
    </row>
    <row r="195" spans="1:21" x14ac:dyDescent="0.25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U195" s="44"/>
    </row>
    <row r="196" spans="1:21" x14ac:dyDescent="0.25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U196" s="44"/>
    </row>
    <row r="197" spans="1:21" x14ac:dyDescent="0.25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U197" s="44"/>
    </row>
    <row r="198" spans="1:21" x14ac:dyDescent="0.25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U198" s="44"/>
    </row>
    <row r="199" spans="1:21" x14ac:dyDescent="0.25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U199" s="44"/>
    </row>
    <row r="200" spans="1:21" x14ac:dyDescent="0.25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U200" s="44"/>
    </row>
    <row r="201" spans="1:21" ht="15.75" thickBot="1" x14ac:dyDescent="0.3">
      <c r="A201" s="30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U201" s="44"/>
    </row>
    <row r="202" spans="1:21" x14ac:dyDescent="0.25">
      <c r="A202" s="87"/>
      <c r="B202" s="2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U202" s="44"/>
    </row>
    <row r="203" spans="1:21" x14ac:dyDescent="0.25">
      <c r="A203" s="88"/>
      <c r="B203" s="2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U203" s="44"/>
    </row>
    <row r="204" spans="1:21" x14ac:dyDescent="0.25">
      <c r="A204" s="88"/>
      <c r="B204" s="2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U204" s="44"/>
    </row>
    <row r="205" spans="1:21" x14ac:dyDescent="0.25">
      <c r="A205" s="88"/>
      <c r="B205" s="2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U205" s="44"/>
    </row>
    <row r="206" spans="1:21" x14ac:dyDescent="0.25">
      <c r="A206" s="88"/>
      <c r="B206" s="2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U206" s="44"/>
    </row>
    <row r="207" spans="1:21" x14ac:dyDescent="0.25">
      <c r="A207" s="88"/>
      <c r="B207" s="2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U207" s="44"/>
    </row>
    <row r="208" spans="1:21" ht="15.75" thickBot="1" x14ac:dyDescent="0.3">
      <c r="A208" s="89"/>
      <c r="B208" s="2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U208" s="44"/>
    </row>
    <row r="209" spans="1:19" ht="15.75" thickBot="1" x14ac:dyDescent="0.3"/>
    <row r="210" spans="1:19" ht="28.5" x14ac:dyDescent="0.45">
      <c r="A210" s="78" t="s">
        <v>39</v>
      </c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80"/>
    </row>
    <row r="211" spans="1:19" ht="45" x14ac:dyDescent="0.25">
      <c r="A211" s="3" t="s">
        <v>6</v>
      </c>
      <c r="B211" s="1" t="s">
        <v>30</v>
      </c>
      <c r="C211" s="21" t="s">
        <v>14</v>
      </c>
      <c r="D211" s="1" t="s">
        <v>31</v>
      </c>
      <c r="E211" s="21" t="s">
        <v>14</v>
      </c>
      <c r="F211" s="1" t="s">
        <v>32</v>
      </c>
      <c r="G211" s="21" t="s">
        <v>14</v>
      </c>
      <c r="H211" s="1" t="s">
        <v>33</v>
      </c>
      <c r="I211" s="21" t="s">
        <v>14</v>
      </c>
      <c r="J211" s="1" t="s">
        <v>34</v>
      </c>
      <c r="K211" s="21" t="s">
        <v>14</v>
      </c>
      <c r="L211" s="1" t="s">
        <v>35</v>
      </c>
      <c r="M211" s="21" t="s">
        <v>14</v>
      </c>
      <c r="N211" s="1" t="s">
        <v>36</v>
      </c>
      <c r="O211" s="21" t="s">
        <v>14</v>
      </c>
      <c r="P211" s="1" t="s">
        <v>37</v>
      </c>
      <c r="Q211" s="21" t="s">
        <v>14</v>
      </c>
      <c r="R211" s="26" t="s">
        <v>50</v>
      </c>
      <c r="S211" s="21" t="s">
        <v>14</v>
      </c>
    </row>
    <row r="212" spans="1:19" x14ac:dyDescent="0.25">
      <c r="A212" s="4" t="s">
        <v>7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x14ac:dyDescent="0.25">
      <c r="A213" s="4" t="s">
        <v>8</v>
      </c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x14ac:dyDescent="0.25">
      <c r="A214" s="4" t="s">
        <v>9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x14ac:dyDescent="0.25">
      <c r="A215" s="4" t="s">
        <v>10</v>
      </c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x14ac:dyDescent="0.25">
      <c r="A216" s="4" t="s">
        <v>11</v>
      </c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x14ac:dyDescent="0.25">
      <c r="A217" s="4" t="s">
        <v>12</v>
      </c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thickBot="1" x14ac:dyDescent="0.3">
      <c r="A218" s="30" t="s">
        <v>13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x14ac:dyDescent="0.25">
      <c r="A219" s="123"/>
      <c r="B219" s="2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x14ac:dyDescent="0.25">
      <c r="A220" s="124"/>
      <c r="B220" s="2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x14ac:dyDescent="0.25">
      <c r="A221" s="124"/>
      <c r="B221" s="2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x14ac:dyDescent="0.25">
      <c r="A222" s="124"/>
      <c r="B222" s="2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x14ac:dyDescent="0.25">
      <c r="A223" s="124"/>
      <c r="B223" s="2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x14ac:dyDescent="0.25">
      <c r="A224" s="124"/>
      <c r="B224" s="2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thickBot="1" x14ac:dyDescent="0.3">
      <c r="A225" s="125"/>
      <c r="B225" s="2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</row>
    <row r="226" spans="1:19" ht="15.75" thickBot="1" x14ac:dyDescent="0.3"/>
    <row r="227" spans="1:19" ht="28.5" x14ac:dyDescent="0.45">
      <c r="A227" s="81" t="s">
        <v>38</v>
      </c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3"/>
    </row>
    <row r="228" spans="1:19" ht="45" x14ac:dyDescent="0.25">
      <c r="A228" s="3" t="s">
        <v>6</v>
      </c>
      <c r="B228" s="1" t="s">
        <v>30</v>
      </c>
      <c r="C228" s="21" t="s">
        <v>14</v>
      </c>
      <c r="D228" s="1" t="s">
        <v>31</v>
      </c>
      <c r="E228" s="21" t="s">
        <v>14</v>
      </c>
      <c r="F228" s="1" t="s">
        <v>32</v>
      </c>
      <c r="G228" s="21" t="s">
        <v>14</v>
      </c>
      <c r="H228" s="1" t="s">
        <v>33</v>
      </c>
      <c r="I228" s="21" t="s">
        <v>14</v>
      </c>
      <c r="J228" s="1" t="s">
        <v>34</v>
      </c>
      <c r="K228" s="21" t="s">
        <v>14</v>
      </c>
      <c r="L228" s="1" t="s">
        <v>35</v>
      </c>
      <c r="M228" s="21" t="s">
        <v>14</v>
      </c>
      <c r="N228" s="1" t="s">
        <v>36</v>
      </c>
      <c r="O228" s="21" t="s">
        <v>14</v>
      </c>
      <c r="P228" s="1" t="s">
        <v>37</v>
      </c>
      <c r="Q228" s="21" t="s">
        <v>14</v>
      </c>
      <c r="R228" s="26" t="s">
        <v>50</v>
      </c>
      <c r="S228" s="21" t="s">
        <v>14</v>
      </c>
    </row>
    <row r="229" spans="1:19" x14ac:dyDescent="0.25">
      <c r="A229" s="4" t="s">
        <v>7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x14ac:dyDescent="0.25">
      <c r="A230" s="4" t="s">
        <v>8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x14ac:dyDescent="0.25">
      <c r="A231" s="4" t="s">
        <v>9</v>
      </c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x14ac:dyDescent="0.25">
      <c r="A232" s="4" t="s">
        <v>10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x14ac:dyDescent="0.25">
      <c r="A233" s="4" t="s">
        <v>11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x14ac:dyDescent="0.25">
      <c r="A234" s="4" t="s">
        <v>12</v>
      </c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thickBot="1" x14ac:dyDescent="0.3">
      <c r="A235" s="30" t="s">
        <v>13</v>
      </c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x14ac:dyDescent="0.25">
      <c r="A236" s="126"/>
      <c r="B236" s="2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x14ac:dyDescent="0.25">
      <c r="A237" s="127"/>
      <c r="B237" s="2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x14ac:dyDescent="0.25">
      <c r="A238" s="127"/>
      <c r="B238" s="2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x14ac:dyDescent="0.25">
      <c r="A239" s="127"/>
      <c r="B239" s="2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x14ac:dyDescent="0.25">
      <c r="A240" s="127"/>
      <c r="B240" s="2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x14ac:dyDescent="0.25">
      <c r="A241" s="127"/>
      <c r="B241" s="2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thickBot="1" x14ac:dyDescent="0.3">
      <c r="A242" s="128"/>
      <c r="B242" s="2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</row>
    <row r="243" spans="1:19" ht="15.75" thickBot="1" x14ac:dyDescent="0.3"/>
    <row r="244" spans="1:19" ht="28.5" x14ac:dyDescent="0.45">
      <c r="A244" s="84" t="s">
        <v>48</v>
      </c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6"/>
    </row>
    <row r="245" spans="1:19" ht="45" x14ac:dyDescent="0.25">
      <c r="A245" s="3" t="s">
        <v>6</v>
      </c>
      <c r="B245" s="1" t="s">
        <v>30</v>
      </c>
      <c r="C245" s="21" t="s">
        <v>14</v>
      </c>
      <c r="D245" s="1" t="s">
        <v>31</v>
      </c>
      <c r="E245" s="21" t="s">
        <v>14</v>
      </c>
      <c r="F245" s="1" t="s">
        <v>32</v>
      </c>
      <c r="G245" s="21" t="s">
        <v>14</v>
      </c>
      <c r="H245" s="1" t="s">
        <v>33</v>
      </c>
      <c r="I245" s="21" t="s">
        <v>14</v>
      </c>
      <c r="J245" s="1" t="s">
        <v>34</v>
      </c>
      <c r="K245" s="21" t="s">
        <v>14</v>
      </c>
      <c r="L245" s="1" t="s">
        <v>35</v>
      </c>
      <c r="M245" s="21" t="s">
        <v>14</v>
      </c>
      <c r="N245" s="1" t="s">
        <v>36</v>
      </c>
      <c r="O245" s="21" t="s">
        <v>14</v>
      </c>
      <c r="P245" s="1" t="s">
        <v>37</v>
      </c>
      <c r="Q245" s="21" t="s">
        <v>14</v>
      </c>
      <c r="R245" s="26" t="s">
        <v>50</v>
      </c>
      <c r="S245" s="21" t="s">
        <v>14</v>
      </c>
    </row>
    <row r="246" spans="1:19" x14ac:dyDescent="0.25">
      <c r="A246" s="4" t="s">
        <v>7</v>
      </c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x14ac:dyDescent="0.25">
      <c r="A247" s="4" t="s">
        <v>8</v>
      </c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x14ac:dyDescent="0.25">
      <c r="A248" s="4" t="s">
        <v>9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x14ac:dyDescent="0.25">
      <c r="A249" s="4" t="s">
        <v>10</v>
      </c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x14ac:dyDescent="0.25">
      <c r="A250" s="4" t="s">
        <v>11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x14ac:dyDescent="0.25">
      <c r="A251" s="4" t="s">
        <v>12</v>
      </c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x14ac:dyDescent="0.25">
      <c r="A252" s="4" t="s">
        <v>13</v>
      </c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x14ac:dyDescent="0.25">
      <c r="A253" s="12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x14ac:dyDescent="0.25">
      <c r="A254" s="130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x14ac:dyDescent="0.25">
      <c r="A255" s="130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x14ac:dyDescent="0.25">
      <c r="A256" s="130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20" x14ac:dyDescent="0.25">
      <c r="A257" s="130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20" x14ac:dyDescent="0.25">
      <c r="A258" s="130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20" ht="15.75" thickBot="1" x14ac:dyDescent="0.3">
      <c r="A259" s="131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</row>
    <row r="262" spans="1:20" ht="15.75" thickBot="1" x14ac:dyDescent="0.3"/>
    <row r="263" spans="1:20" ht="28.5" x14ac:dyDescent="0.45">
      <c r="A263" s="132" t="s">
        <v>61</v>
      </c>
      <c r="B263" s="133"/>
      <c r="C263" s="133"/>
      <c r="D263" s="133"/>
      <c r="E263" s="75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7"/>
    </row>
    <row r="264" spans="1:20" ht="75" x14ac:dyDescent="0.25">
      <c r="A264" s="3" t="s">
        <v>52</v>
      </c>
      <c r="B264" s="27" t="s">
        <v>14</v>
      </c>
      <c r="C264" s="1" t="s">
        <v>53</v>
      </c>
      <c r="D264" s="27" t="s">
        <v>14</v>
      </c>
      <c r="E264" s="1" t="s">
        <v>54</v>
      </c>
      <c r="F264" s="27" t="s">
        <v>14</v>
      </c>
      <c r="G264" s="1" t="s">
        <v>55</v>
      </c>
      <c r="H264" s="27" t="s">
        <v>14</v>
      </c>
      <c r="I264" s="1" t="s">
        <v>56</v>
      </c>
      <c r="J264" s="27" t="s">
        <v>14</v>
      </c>
      <c r="K264" s="1" t="s">
        <v>57</v>
      </c>
      <c r="L264" s="27" t="s">
        <v>14</v>
      </c>
      <c r="M264" s="1" t="s">
        <v>58</v>
      </c>
      <c r="N264" s="27" t="s">
        <v>14</v>
      </c>
      <c r="O264" s="1" t="s">
        <v>59</v>
      </c>
      <c r="P264" s="27" t="s">
        <v>14</v>
      </c>
      <c r="Q264" s="26" t="s">
        <v>60</v>
      </c>
      <c r="R264" s="27" t="s">
        <v>14</v>
      </c>
      <c r="S264" s="26" t="s">
        <v>62</v>
      </c>
      <c r="T264" s="21" t="s">
        <v>14</v>
      </c>
    </row>
    <row r="265" spans="1:20" x14ac:dyDescent="0.25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5"/>
    </row>
    <row r="266" spans="1:20" x14ac:dyDescent="0.25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5"/>
    </row>
    <row r="267" spans="1:20" x14ac:dyDescent="0.25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5"/>
    </row>
    <row r="268" spans="1:20" x14ac:dyDescent="0.25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5"/>
    </row>
    <row r="269" spans="1:20" x14ac:dyDescent="0.25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5"/>
    </row>
    <row r="270" spans="1:20" x14ac:dyDescent="0.25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5"/>
    </row>
    <row r="271" spans="1:20" x14ac:dyDescent="0.25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5"/>
    </row>
    <row r="272" spans="1:20" x14ac:dyDescent="0.25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5"/>
    </row>
    <row r="273" spans="1:20" x14ac:dyDescent="0.25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5"/>
    </row>
    <row r="274" spans="1:20" x14ac:dyDescent="0.25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5"/>
    </row>
    <row r="275" spans="1:20" x14ac:dyDescent="0.25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5"/>
    </row>
    <row r="276" spans="1:20" x14ac:dyDescent="0.25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5"/>
    </row>
    <row r="277" spans="1:20" x14ac:dyDescent="0.25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5"/>
    </row>
    <row r="278" spans="1:20" x14ac:dyDescent="0.25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5"/>
    </row>
    <row r="279" spans="1:20" x14ac:dyDescent="0.25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5"/>
    </row>
    <row r="280" spans="1:20" x14ac:dyDescent="0.25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5"/>
    </row>
    <row r="281" spans="1:20" x14ac:dyDescent="0.25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5"/>
    </row>
    <row r="282" spans="1:20" x14ac:dyDescent="0.25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5"/>
    </row>
    <row r="283" spans="1:20" x14ac:dyDescent="0.25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5"/>
    </row>
    <row r="284" spans="1:20" x14ac:dyDescent="0.25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5"/>
    </row>
    <row r="285" spans="1:20" ht="15.75" thickBot="1" x14ac:dyDescent="0.3">
      <c r="A285" s="10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7"/>
    </row>
    <row r="286" spans="1:20" ht="15.75" thickBot="1" x14ac:dyDescent="0.3"/>
    <row r="287" spans="1:20" ht="28.5" x14ac:dyDescent="0.45">
      <c r="A287" s="132" t="s">
        <v>61</v>
      </c>
      <c r="B287" s="133"/>
      <c r="C287" s="133"/>
      <c r="D287" s="133"/>
      <c r="E287" s="75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7"/>
    </row>
    <row r="288" spans="1:20" ht="75" x14ac:dyDescent="0.25">
      <c r="A288" s="3" t="s">
        <v>52</v>
      </c>
      <c r="B288" s="27" t="s">
        <v>14</v>
      </c>
      <c r="C288" s="1" t="s">
        <v>53</v>
      </c>
      <c r="D288" s="27" t="s">
        <v>14</v>
      </c>
      <c r="E288" s="1" t="s">
        <v>54</v>
      </c>
      <c r="F288" s="27" t="s">
        <v>14</v>
      </c>
      <c r="G288" s="1" t="s">
        <v>55</v>
      </c>
      <c r="H288" s="27" t="s">
        <v>14</v>
      </c>
      <c r="I288" s="1" t="s">
        <v>56</v>
      </c>
      <c r="J288" s="27" t="s">
        <v>14</v>
      </c>
      <c r="K288" s="1" t="s">
        <v>57</v>
      </c>
      <c r="L288" s="27" t="s">
        <v>14</v>
      </c>
      <c r="M288" s="1" t="s">
        <v>58</v>
      </c>
      <c r="N288" s="27" t="s">
        <v>14</v>
      </c>
      <c r="O288" s="1" t="s">
        <v>59</v>
      </c>
      <c r="P288" s="27" t="s">
        <v>14</v>
      </c>
      <c r="Q288" s="26" t="s">
        <v>60</v>
      </c>
      <c r="R288" s="27" t="s">
        <v>14</v>
      </c>
      <c r="S288" s="26" t="s">
        <v>62</v>
      </c>
      <c r="T288" s="21" t="s">
        <v>14</v>
      </c>
    </row>
    <row r="289" spans="1:20" x14ac:dyDescent="0.25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5"/>
    </row>
    <row r="290" spans="1:20" x14ac:dyDescent="0.25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5"/>
    </row>
    <row r="291" spans="1:20" x14ac:dyDescent="0.25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5"/>
    </row>
    <row r="292" spans="1:20" x14ac:dyDescent="0.25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5"/>
    </row>
    <row r="293" spans="1:20" x14ac:dyDescent="0.25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5"/>
    </row>
    <row r="294" spans="1:20" x14ac:dyDescent="0.25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5"/>
    </row>
    <row r="295" spans="1:20" x14ac:dyDescent="0.25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5"/>
    </row>
    <row r="296" spans="1:20" x14ac:dyDescent="0.25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5"/>
    </row>
    <row r="297" spans="1:20" x14ac:dyDescent="0.25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5"/>
    </row>
    <row r="298" spans="1:20" x14ac:dyDescent="0.25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5"/>
    </row>
    <row r="299" spans="1:20" x14ac:dyDescent="0.25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5"/>
    </row>
    <row r="300" spans="1:20" x14ac:dyDescent="0.25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5"/>
    </row>
    <row r="301" spans="1:20" x14ac:dyDescent="0.25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5"/>
    </row>
    <row r="302" spans="1:20" x14ac:dyDescent="0.25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5"/>
    </row>
    <row r="303" spans="1:20" x14ac:dyDescent="0.25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5"/>
    </row>
    <row r="304" spans="1:20" x14ac:dyDescent="0.25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5"/>
    </row>
    <row r="305" spans="1:20" x14ac:dyDescent="0.25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5"/>
    </row>
    <row r="306" spans="1:20" x14ac:dyDescent="0.25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5"/>
    </row>
    <row r="307" spans="1:20" x14ac:dyDescent="0.25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5"/>
    </row>
    <row r="308" spans="1:20" x14ac:dyDescent="0.25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5"/>
    </row>
    <row r="309" spans="1:20" ht="15.75" thickBot="1" x14ac:dyDescent="0.3">
      <c r="A309" s="10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7"/>
    </row>
    <row r="310" spans="1:20" ht="15.75" thickBot="1" x14ac:dyDescent="0.3"/>
    <row r="311" spans="1:20" ht="28.5" x14ac:dyDescent="0.45">
      <c r="A311" s="132" t="s">
        <v>61</v>
      </c>
      <c r="B311" s="133"/>
      <c r="C311" s="133"/>
      <c r="D311" s="133"/>
      <c r="E311" s="75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7"/>
    </row>
    <row r="312" spans="1:20" ht="75" x14ac:dyDescent="0.25">
      <c r="A312" s="3" t="s">
        <v>52</v>
      </c>
      <c r="B312" s="27" t="s">
        <v>14</v>
      </c>
      <c r="C312" s="1" t="s">
        <v>53</v>
      </c>
      <c r="D312" s="27" t="s">
        <v>14</v>
      </c>
      <c r="E312" s="1" t="s">
        <v>54</v>
      </c>
      <c r="F312" s="27" t="s">
        <v>14</v>
      </c>
      <c r="G312" s="1" t="s">
        <v>55</v>
      </c>
      <c r="H312" s="27" t="s">
        <v>14</v>
      </c>
      <c r="I312" s="1" t="s">
        <v>56</v>
      </c>
      <c r="J312" s="27" t="s">
        <v>14</v>
      </c>
      <c r="K312" s="1" t="s">
        <v>57</v>
      </c>
      <c r="L312" s="27" t="s">
        <v>14</v>
      </c>
      <c r="M312" s="1" t="s">
        <v>58</v>
      </c>
      <c r="N312" s="27" t="s">
        <v>14</v>
      </c>
      <c r="O312" s="1" t="s">
        <v>59</v>
      </c>
      <c r="P312" s="27" t="s">
        <v>14</v>
      </c>
      <c r="Q312" s="26" t="s">
        <v>60</v>
      </c>
      <c r="R312" s="27" t="s">
        <v>14</v>
      </c>
      <c r="S312" s="26" t="s">
        <v>62</v>
      </c>
      <c r="T312" s="21" t="s">
        <v>14</v>
      </c>
    </row>
    <row r="313" spans="1:20" x14ac:dyDescent="0.25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5"/>
    </row>
    <row r="314" spans="1:20" x14ac:dyDescent="0.25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5"/>
    </row>
    <row r="315" spans="1:20" x14ac:dyDescent="0.25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5"/>
    </row>
    <row r="316" spans="1:20" x14ac:dyDescent="0.25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5"/>
    </row>
    <row r="317" spans="1:20" x14ac:dyDescent="0.25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5"/>
    </row>
    <row r="318" spans="1:20" x14ac:dyDescent="0.25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5"/>
    </row>
    <row r="319" spans="1:20" x14ac:dyDescent="0.25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5"/>
    </row>
    <row r="320" spans="1:20" x14ac:dyDescent="0.25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5"/>
    </row>
    <row r="321" spans="1:20" x14ac:dyDescent="0.25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5"/>
    </row>
    <row r="322" spans="1:20" x14ac:dyDescent="0.25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5"/>
    </row>
    <row r="323" spans="1:20" x14ac:dyDescent="0.25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5"/>
    </row>
    <row r="324" spans="1:20" x14ac:dyDescent="0.25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5"/>
    </row>
    <row r="325" spans="1:20" x14ac:dyDescent="0.25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5"/>
    </row>
    <row r="326" spans="1:20" x14ac:dyDescent="0.25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5"/>
    </row>
    <row r="327" spans="1:20" x14ac:dyDescent="0.25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5"/>
    </row>
    <row r="328" spans="1:20" x14ac:dyDescent="0.25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5"/>
    </row>
    <row r="329" spans="1:20" x14ac:dyDescent="0.25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5"/>
    </row>
    <row r="330" spans="1:20" x14ac:dyDescent="0.25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5"/>
    </row>
    <row r="331" spans="1:20" x14ac:dyDescent="0.25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5"/>
    </row>
    <row r="332" spans="1:20" x14ac:dyDescent="0.25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5"/>
    </row>
    <row r="333" spans="1:20" ht="15.75" thickBot="1" x14ac:dyDescent="0.3">
      <c r="A333" s="10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7"/>
    </row>
    <row r="334" spans="1:20" ht="15.75" thickBot="1" x14ac:dyDescent="0.3"/>
    <row r="335" spans="1:20" ht="28.5" x14ac:dyDescent="0.45">
      <c r="A335" s="132" t="s">
        <v>61</v>
      </c>
      <c r="B335" s="133"/>
      <c r="C335" s="133"/>
      <c r="D335" s="133"/>
      <c r="E335" s="75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7"/>
    </row>
    <row r="336" spans="1:20" ht="75" x14ac:dyDescent="0.25">
      <c r="A336" s="3" t="s">
        <v>52</v>
      </c>
      <c r="B336" s="27" t="s">
        <v>14</v>
      </c>
      <c r="C336" s="1" t="s">
        <v>53</v>
      </c>
      <c r="D336" s="27" t="s">
        <v>14</v>
      </c>
      <c r="E336" s="1" t="s">
        <v>54</v>
      </c>
      <c r="F336" s="27" t="s">
        <v>14</v>
      </c>
      <c r="G336" s="1" t="s">
        <v>55</v>
      </c>
      <c r="H336" s="27" t="s">
        <v>14</v>
      </c>
      <c r="I336" s="1" t="s">
        <v>56</v>
      </c>
      <c r="J336" s="27" t="s">
        <v>14</v>
      </c>
      <c r="K336" s="1" t="s">
        <v>57</v>
      </c>
      <c r="L336" s="27" t="s">
        <v>14</v>
      </c>
      <c r="M336" s="1" t="s">
        <v>58</v>
      </c>
      <c r="N336" s="27" t="s">
        <v>14</v>
      </c>
      <c r="O336" s="1" t="s">
        <v>59</v>
      </c>
      <c r="P336" s="27" t="s">
        <v>14</v>
      </c>
      <c r="Q336" s="26" t="s">
        <v>60</v>
      </c>
      <c r="R336" s="27" t="s">
        <v>14</v>
      </c>
      <c r="S336" s="26" t="s">
        <v>62</v>
      </c>
      <c r="T336" s="21" t="s">
        <v>14</v>
      </c>
    </row>
    <row r="337" spans="1:20" x14ac:dyDescent="0.25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5"/>
    </row>
    <row r="338" spans="1:20" x14ac:dyDescent="0.25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5"/>
    </row>
    <row r="339" spans="1:20" x14ac:dyDescent="0.25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5"/>
    </row>
    <row r="340" spans="1:20" x14ac:dyDescent="0.25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5"/>
    </row>
    <row r="341" spans="1:20" x14ac:dyDescent="0.25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5"/>
    </row>
    <row r="342" spans="1:20" x14ac:dyDescent="0.25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5"/>
    </row>
    <row r="343" spans="1:20" x14ac:dyDescent="0.25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5"/>
    </row>
    <row r="344" spans="1:20" x14ac:dyDescent="0.25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5"/>
    </row>
    <row r="345" spans="1:20" x14ac:dyDescent="0.25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5"/>
    </row>
    <row r="346" spans="1:20" x14ac:dyDescent="0.25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5"/>
    </row>
    <row r="347" spans="1:20" x14ac:dyDescent="0.25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5"/>
    </row>
    <row r="348" spans="1:20" x14ac:dyDescent="0.25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5"/>
    </row>
    <row r="349" spans="1:20" x14ac:dyDescent="0.25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5"/>
    </row>
    <row r="350" spans="1:20" x14ac:dyDescent="0.25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5"/>
    </row>
    <row r="351" spans="1:20" x14ac:dyDescent="0.25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5"/>
    </row>
    <row r="352" spans="1:20" x14ac:dyDescent="0.25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5"/>
    </row>
    <row r="353" spans="1:20" x14ac:dyDescent="0.25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5"/>
    </row>
    <row r="354" spans="1:20" x14ac:dyDescent="0.25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5"/>
    </row>
    <row r="355" spans="1:20" x14ac:dyDescent="0.25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5"/>
    </row>
    <row r="356" spans="1:20" x14ac:dyDescent="0.25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5"/>
    </row>
    <row r="357" spans="1:20" ht="15.75" thickBot="1" x14ac:dyDescent="0.3">
      <c r="A357" s="10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7"/>
    </row>
    <row r="358" spans="1:20" ht="15.75" thickBot="1" x14ac:dyDescent="0.3"/>
    <row r="359" spans="1:20" ht="28.5" x14ac:dyDescent="0.45">
      <c r="A359" s="132" t="s">
        <v>61</v>
      </c>
      <c r="B359" s="133"/>
      <c r="C359" s="133"/>
      <c r="D359" s="133"/>
      <c r="E359" s="75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7"/>
    </row>
    <row r="360" spans="1:20" ht="75" x14ac:dyDescent="0.25">
      <c r="A360" s="3" t="s">
        <v>52</v>
      </c>
      <c r="B360" s="27" t="s">
        <v>14</v>
      </c>
      <c r="C360" s="1" t="s">
        <v>53</v>
      </c>
      <c r="D360" s="27" t="s">
        <v>14</v>
      </c>
      <c r="E360" s="1" t="s">
        <v>54</v>
      </c>
      <c r="F360" s="27" t="s">
        <v>14</v>
      </c>
      <c r="G360" s="1" t="s">
        <v>55</v>
      </c>
      <c r="H360" s="27" t="s">
        <v>14</v>
      </c>
      <c r="I360" s="1" t="s">
        <v>56</v>
      </c>
      <c r="J360" s="27" t="s">
        <v>14</v>
      </c>
      <c r="K360" s="1" t="s">
        <v>57</v>
      </c>
      <c r="L360" s="27" t="s">
        <v>14</v>
      </c>
      <c r="M360" s="1" t="s">
        <v>58</v>
      </c>
      <c r="N360" s="27" t="s">
        <v>14</v>
      </c>
      <c r="O360" s="1" t="s">
        <v>59</v>
      </c>
      <c r="P360" s="27" t="s">
        <v>14</v>
      </c>
      <c r="Q360" s="26" t="s">
        <v>60</v>
      </c>
      <c r="R360" s="27" t="s">
        <v>14</v>
      </c>
      <c r="S360" s="26" t="s">
        <v>62</v>
      </c>
      <c r="T360" s="21" t="s">
        <v>14</v>
      </c>
    </row>
    <row r="361" spans="1:20" x14ac:dyDescent="0.25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5"/>
    </row>
    <row r="362" spans="1:20" x14ac:dyDescent="0.25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5"/>
    </row>
    <row r="363" spans="1:20" x14ac:dyDescent="0.25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5"/>
    </row>
    <row r="364" spans="1:20" x14ac:dyDescent="0.25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5"/>
    </row>
    <row r="365" spans="1:20" x14ac:dyDescent="0.25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5"/>
    </row>
    <row r="366" spans="1:20" x14ac:dyDescent="0.25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5"/>
    </row>
    <row r="367" spans="1:20" x14ac:dyDescent="0.25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5"/>
    </row>
    <row r="368" spans="1:20" x14ac:dyDescent="0.25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5"/>
    </row>
    <row r="369" spans="1:20" x14ac:dyDescent="0.25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5"/>
    </row>
    <row r="370" spans="1:20" x14ac:dyDescent="0.25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5"/>
    </row>
    <row r="371" spans="1:20" x14ac:dyDescent="0.25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5"/>
    </row>
    <row r="372" spans="1:20" x14ac:dyDescent="0.25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5"/>
    </row>
    <row r="373" spans="1:20" x14ac:dyDescent="0.25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5"/>
    </row>
    <row r="374" spans="1:20" x14ac:dyDescent="0.25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5"/>
    </row>
    <row r="375" spans="1:20" x14ac:dyDescent="0.25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5"/>
    </row>
    <row r="376" spans="1:20" x14ac:dyDescent="0.25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5"/>
    </row>
    <row r="377" spans="1:20" x14ac:dyDescent="0.25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5"/>
    </row>
    <row r="378" spans="1:20" x14ac:dyDescent="0.25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5"/>
    </row>
    <row r="379" spans="1:20" x14ac:dyDescent="0.25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5"/>
    </row>
    <row r="380" spans="1:20" x14ac:dyDescent="0.25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5"/>
    </row>
    <row r="381" spans="1:20" ht="15.75" thickBot="1" x14ac:dyDescent="0.3">
      <c r="A381" s="10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7"/>
    </row>
    <row r="382" spans="1:20" ht="15.75" thickBot="1" x14ac:dyDescent="0.3"/>
    <row r="383" spans="1:20" ht="28.5" x14ac:dyDescent="0.45">
      <c r="A383" s="132" t="s">
        <v>61</v>
      </c>
      <c r="B383" s="133"/>
      <c r="C383" s="133"/>
      <c r="D383" s="133"/>
      <c r="E383" s="75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7"/>
    </row>
    <row r="384" spans="1:20" ht="75" x14ac:dyDescent="0.25">
      <c r="A384" s="3" t="s">
        <v>52</v>
      </c>
      <c r="B384" s="27" t="s">
        <v>14</v>
      </c>
      <c r="C384" s="1" t="s">
        <v>53</v>
      </c>
      <c r="D384" s="27" t="s">
        <v>14</v>
      </c>
      <c r="E384" s="1" t="s">
        <v>54</v>
      </c>
      <c r="F384" s="27" t="s">
        <v>14</v>
      </c>
      <c r="G384" s="1" t="s">
        <v>55</v>
      </c>
      <c r="H384" s="27" t="s">
        <v>14</v>
      </c>
      <c r="I384" s="1" t="s">
        <v>56</v>
      </c>
      <c r="J384" s="27" t="s">
        <v>14</v>
      </c>
      <c r="K384" s="1" t="s">
        <v>57</v>
      </c>
      <c r="L384" s="27" t="s">
        <v>14</v>
      </c>
      <c r="M384" s="1" t="s">
        <v>58</v>
      </c>
      <c r="N384" s="27" t="s">
        <v>14</v>
      </c>
      <c r="O384" s="1" t="s">
        <v>59</v>
      </c>
      <c r="P384" s="27" t="s">
        <v>14</v>
      </c>
      <c r="Q384" s="26" t="s">
        <v>60</v>
      </c>
      <c r="R384" s="27" t="s">
        <v>14</v>
      </c>
      <c r="S384" s="26" t="s">
        <v>62</v>
      </c>
      <c r="T384" s="21" t="s">
        <v>14</v>
      </c>
    </row>
    <row r="385" spans="1:20" x14ac:dyDescent="0.25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5"/>
    </row>
    <row r="386" spans="1:20" x14ac:dyDescent="0.25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5"/>
    </row>
    <row r="387" spans="1:20" x14ac:dyDescent="0.25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5"/>
    </row>
    <row r="388" spans="1:20" x14ac:dyDescent="0.25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5"/>
    </row>
    <row r="389" spans="1:20" x14ac:dyDescent="0.25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5"/>
    </row>
    <row r="390" spans="1:20" x14ac:dyDescent="0.25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5"/>
    </row>
    <row r="391" spans="1:20" x14ac:dyDescent="0.25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5"/>
    </row>
    <row r="392" spans="1:20" x14ac:dyDescent="0.25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5"/>
    </row>
    <row r="393" spans="1:20" x14ac:dyDescent="0.25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5"/>
    </row>
    <row r="394" spans="1:20" x14ac:dyDescent="0.25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5"/>
    </row>
    <row r="395" spans="1:20" x14ac:dyDescent="0.25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5"/>
    </row>
    <row r="396" spans="1:20" x14ac:dyDescent="0.25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5"/>
    </row>
    <row r="397" spans="1:20" x14ac:dyDescent="0.25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5"/>
    </row>
    <row r="398" spans="1:20" x14ac:dyDescent="0.25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5"/>
    </row>
    <row r="399" spans="1:20" x14ac:dyDescent="0.25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5"/>
    </row>
    <row r="400" spans="1:20" x14ac:dyDescent="0.25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5"/>
    </row>
    <row r="401" spans="1:20" x14ac:dyDescent="0.25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5"/>
    </row>
    <row r="402" spans="1:20" x14ac:dyDescent="0.25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5"/>
    </row>
    <row r="403" spans="1:20" x14ac:dyDescent="0.25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5"/>
    </row>
    <row r="404" spans="1:20" x14ac:dyDescent="0.25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5"/>
    </row>
    <row r="405" spans="1:20" ht="15.75" thickBot="1" x14ac:dyDescent="0.3">
      <c r="A405" s="10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7"/>
    </row>
    <row r="406" spans="1:20" ht="15.75" thickBot="1" x14ac:dyDescent="0.3"/>
    <row r="407" spans="1:20" ht="28.5" x14ac:dyDescent="0.45">
      <c r="A407" s="132" t="s">
        <v>61</v>
      </c>
      <c r="B407" s="133"/>
      <c r="C407" s="133"/>
      <c r="D407" s="133"/>
      <c r="E407" s="75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7"/>
    </row>
    <row r="408" spans="1:20" ht="75" x14ac:dyDescent="0.25">
      <c r="A408" s="3" t="s">
        <v>52</v>
      </c>
      <c r="B408" s="27" t="s">
        <v>14</v>
      </c>
      <c r="C408" s="1" t="s">
        <v>53</v>
      </c>
      <c r="D408" s="27" t="s">
        <v>14</v>
      </c>
      <c r="E408" s="1" t="s">
        <v>54</v>
      </c>
      <c r="F408" s="27" t="s">
        <v>14</v>
      </c>
      <c r="G408" s="1" t="s">
        <v>55</v>
      </c>
      <c r="H408" s="27" t="s">
        <v>14</v>
      </c>
      <c r="I408" s="1" t="s">
        <v>56</v>
      </c>
      <c r="J408" s="27" t="s">
        <v>14</v>
      </c>
      <c r="K408" s="1" t="s">
        <v>57</v>
      </c>
      <c r="L408" s="27" t="s">
        <v>14</v>
      </c>
      <c r="M408" s="1" t="s">
        <v>58</v>
      </c>
      <c r="N408" s="27" t="s">
        <v>14</v>
      </c>
      <c r="O408" s="1" t="s">
        <v>59</v>
      </c>
      <c r="P408" s="27" t="s">
        <v>14</v>
      </c>
      <c r="Q408" s="26" t="s">
        <v>60</v>
      </c>
      <c r="R408" s="27" t="s">
        <v>14</v>
      </c>
      <c r="S408" s="26" t="s">
        <v>62</v>
      </c>
      <c r="T408" s="21" t="s">
        <v>14</v>
      </c>
    </row>
    <row r="409" spans="1:20" x14ac:dyDescent="0.25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5"/>
    </row>
    <row r="410" spans="1:20" x14ac:dyDescent="0.25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5"/>
    </row>
    <row r="411" spans="1:20" x14ac:dyDescent="0.25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5"/>
    </row>
    <row r="412" spans="1:20" x14ac:dyDescent="0.25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5"/>
    </row>
    <row r="413" spans="1:20" x14ac:dyDescent="0.25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5"/>
    </row>
    <row r="414" spans="1:20" x14ac:dyDescent="0.25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5"/>
    </row>
    <row r="415" spans="1:20" x14ac:dyDescent="0.25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5"/>
    </row>
    <row r="416" spans="1:20" x14ac:dyDescent="0.25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5"/>
    </row>
    <row r="417" spans="1:20" x14ac:dyDescent="0.25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5"/>
    </row>
    <row r="418" spans="1:20" x14ac:dyDescent="0.25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5"/>
    </row>
    <row r="419" spans="1:20" x14ac:dyDescent="0.25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5"/>
    </row>
    <row r="420" spans="1:20" x14ac:dyDescent="0.25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5"/>
    </row>
    <row r="421" spans="1:20" x14ac:dyDescent="0.25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5"/>
    </row>
    <row r="422" spans="1:20" x14ac:dyDescent="0.25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5"/>
    </row>
    <row r="423" spans="1:20" x14ac:dyDescent="0.25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5"/>
    </row>
    <row r="424" spans="1:20" x14ac:dyDescent="0.25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5"/>
    </row>
    <row r="425" spans="1:20" x14ac:dyDescent="0.25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5"/>
    </row>
    <row r="426" spans="1:20" x14ac:dyDescent="0.25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5"/>
    </row>
    <row r="427" spans="1:20" x14ac:dyDescent="0.25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5"/>
    </row>
    <row r="428" spans="1:20" x14ac:dyDescent="0.25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5"/>
    </row>
    <row r="429" spans="1:20" ht="15.75" thickBot="1" x14ac:dyDescent="0.3">
      <c r="A429" s="10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7"/>
    </row>
    <row r="430" spans="1:20" ht="15.75" thickBot="1" x14ac:dyDescent="0.3"/>
    <row r="431" spans="1:20" ht="28.5" x14ac:dyDescent="0.45">
      <c r="A431" s="132" t="s">
        <v>61</v>
      </c>
      <c r="B431" s="133"/>
      <c r="C431" s="133"/>
      <c r="D431" s="133"/>
      <c r="E431" s="75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7"/>
    </row>
    <row r="432" spans="1:20" ht="75" x14ac:dyDescent="0.25">
      <c r="A432" s="3" t="s">
        <v>52</v>
      </c>
      <c r="B432" s="27" t="s">
        <v>14</v>
      </c>
      <c r="C432" s="1" t="s">
        <v>53</v>
      </c>
      <c r="D432" s="27" t="s">
        <v>14</v>
      </c>
      <c r="E432" s="1" t="s">
        <v>54</v>
      </c>
      <c r="F432" s="27" t="s">
        <v>14</v>
      </c>
      <c r="G432" s="1" t="s">
        <v>55</v>
      </c>
      <c r="H432" s="27" t="s">
        <v>14</v>
      </c>
      <c r="I432" s="1" t="s">
        <v>56</v>
      </c>
      <c r="J432" s="27" t="s">
        <v>14</v>
      </c>
      <c r="K432" s="1" t="s">
        <v>57</v>
      </c>
      <c r="L432" s="27" t="s">
        <v>14</v>
      </c>
      <c r="M432" s="1" t="s">
        <v>58</v>
      </c>
      <c r="N432" s="27" t="s">
        <v>14</v>
      </c>
      <c r="O432" s="1" t="s">
        <v>59</v>
      </c>
      <c r="P432" s="27" t="s">
        <v>14</v>
      </c>
      <c r="Q432" s="26" t="s">
        <v>60</v>
      </c>
      <c r="R432" s="27" t="s">
        <v>14</v>
      </c>
      <c r="S432" s="26" t="s">
        <v>62</v>
      </c>
      <c r="T432" s="21" t="s">
        <v>14</v>
      </c>
    </row>
    <row r="433" spans="1:20" x14ac:dyDescent="0.25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5"/>
    </row>
    <row r="434" spans="1:20" x14ac:dyDescent="0.25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5"/>
    </row>
    <row r="435" spans="1:20" x14ac:dyDescent="0.25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5"/>
    </row>
    <row r="436" spans="1:20" x14ac:dyDescent="0.25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5"/>
    </row>
    <row r="437" spans="1:20" x14ac:dyDescent="0.25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5"/>
    </row>
    <row r="438" spans="1:20" x14ac:dyDescent="0.25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5"/>
    </row>
    <row r="439" spans="1:20" x14ac:dyDescent="0.25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5"/>
    </row>
    <row r="440" spans="1:20" x14ac:dyDescent="0.25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5"/>
    </row>
    <row r="441" spans="1:20" x14ac:dyDescent="0.25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5"/>
    </row>
    <row r="442" spans="1:20" x14ac:dyDescent="0.25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5"/>
    </row>
    <row r="443" spans="1:20" x14ac:dyDescent="0.25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5"/>
    </row>
    <row r="444" spans="1:20" x14ac:dyDescent="0.25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5"/>
    </row>
    <row r="445" spans="1:20" x14ac:dyDescent="0.25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5"/>
    </row>
    <row r="446" spans="1:20" x14ac:dyDescent="0.25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5"/>
    </row>
    <row r="447" spans="1:20" x14ac:dyDescent="0.25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5"/>
    </row>
    <row r="448" spans="1:20" x14ac:dyDescent="0.25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5"/>
    </row>
    <row r="449" spans="1:20" x14ac:dyDescent="0.25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5"/>
    </row>
    <row r="450" spans="1:20" x14ac:dyDescent="0.25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5"/>
    </row>
    <row r="451" spans="1:20" x14ac:dyDescent="0.25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5"/>
    </row>
    <row r="452" spans="1:20" x14ac:dyDescent="0.25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5"/>
    </row>
    <row r="453" spans="1:20" ht="15.75" thickBot="1" x14ac:dyDescent="0.3">
      <c r="A453" s="10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7"/>
    </row>
    <row r="454" spans="1:20" ht="15.75" thickBot="1" x14ac:dyDescent="0.3"/>
    <row r="455" spans="1:20" ht="28.5" x14ac:dyDescent="0.45">
      <c r="A455" s="132" t="s">
        <v>61</v>
      </c>
      <c r="B455" s="133"/>
      <c r="C455" s="133"/>
      <c r="D455" s="133"/>
      <c r="E455" s="75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7"/>
    </row>
    <row r="456" spans="1:20" ht="75" x14ac:dyDescent="0.25">
      <c r="A456" s="3" t="s">
        <v>52</v>
      </c>
      <c r="B456" s="27" t="s">
        <v>14</v>
      </c>
      <c r="C456" s="1" t="s">
        <v>53</v>
      </c>
      <c r="D456" s="27" t="s">
        <v>14</v>
      </c>
      <c r="E456" s="1" t="s">
        <v>54</v>
      </c>
      <c r="F456" s="27" t="s">
        <v>14</v>
      </c>
      <c r="G456" s="1" t="s">
        <v>55</v>
      </c>
      <c r="H456" s="27" t="s">
        <v>14</v>
      </c>
      <c r="I456" s="1" t="s">
        <v>56</v>
      </c>
      <c r="J456" s="27" t="s">
        <v>14</v>
      </c>
      <c r="K456" s="1" t="s">
        <v>57</v>
      </c>
      <c r="L456" s="27" t="s">
        <v>14</v>
      </c>
      <c r="M456" s="1" t="s">
        <v>58</v>
      </c>
      <c r="N456" s="27" t="s">
        <v>14</v>
      </c>
      <c r="O456" s="1" t="s">
        <v>59</v>
      </c>
      <c r="P456" s="27" t="s">
        <v>14</v>
      </c>
      <c r="Q456" s="26" t="s">
        <v>60</v>
      </c>
      <c r="R456" s="27" t="s">
        <v>14</v>
      </c>
      <c r="S456" s="26" t="s">
        <v>62</v>
      </c>
      <c r="T456" s="21" t="s">
        <v>14</v>
      </c>
    </row>
    <row r="457" spans="1:20" x14ac:dyDescent="0.25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5"/>
    </row>
    <row r="458" spans="1:20" x14ac:dyDescent="0.25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5"/>
    </row>
    <row r="459" spans="1:20" x14ac:dyDescent="0.25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5"/>
    </row>
    <row r="460" spans="1:20" x14ac:dyDescent="0.25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5"/>
    </row>
    <row r="461" spans="1:20" x14ac:dyDescent="0.25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5"/>
    </row>
    <row r="462" spans="1:20" x14ac:dyDescent="0.25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5"/>
    </row>
    <row r="463" spans="1:20" x14ac:dyDescent="0.25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5"/>
    </row>
    <row r="464" spans="1:20" x14ac:dyDescent="0.25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5"/>
    </row>
    <row r="465" spans="1:20" x14ac:dyDescent="0.25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5"/>
    </row>
    <row r="466" spans="1:20" x14ac:dyDescent="0.25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5"/>
    </row>
    <row r="467" spans="1:20" x14ac:dyDescent="0.25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5"/>
    </row>
    <row r="468" spans="1:20" x14ac:dyDescent="0.25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5"/>
    </row>
    <row r="469" spans="1:20" x14ac:dyDescent="0.25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5"/>
    </row>
    <row r="470" spans="1:20" x14ac:dyDescent="0.25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5"/>
    </row>
    <row r="471" spans="1:20" x14ac:dyDescent="0.25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5"/>
    </row>
    <row r="472" spans="1:20" x14ac:dyDescent="0.25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5"/>
    </row>
    <row r="473" spans="1:20" x14ac:dyDescent="0.25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5"/>
    </row>
    <row r="474" spans="1:20" x14ac:dyDescent="0.25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5"/>
    </row>
    <row r="475" spans="1:20" x14ac:dyDescent="0.25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5"/>
    </row>
    <row r="476" spans="1:20" x14ac:dyDescent="0.25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5"/>
    </row>
    <row r="477" spans="1:20" ht="15.75" thickBot="1" x14ac:dyDescent="0.3">
      <c r="A477" s="10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7"/>
    </row>
    <row r="478" spans="1:20" ht="15.75" thickBot="1" x14ac:dyDescent="0.3"/>
    <row r="479" spans="1:20" ht="28.5" x14ac:dyDescent="0.45">
      <c r="A479" s="132" t="s">
        <v>61</v>
      </c>
      <c r="B479" s="133"/>
      <c r="C479" s="133"/>
      <c r="D479" s="133"/>
      <c r="E479" s="75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7"/>
    </row>
    <row r="480" spans="1:20" ht="75" x14ac:dyDescent="0.25">
      <c r="A480" s="3" t="s">
        <v>52</v>
      </c>
      <c r="B480" s="27" t="s">
        <v>14</v>
      </c>
      <c r="C480" s="1" t="s">
        <v>53</v>
      </c>
      <c r="D480" s="27" t="s">
        <v>14</v>
      </c>
      <c r="E480" s="1" t="s">
        <v>54</v>
      </c>
      <c r="F480" s="27" t="s">
        <v>14</v>
      </c>
      <c r="G480" s="1" t="s">
        <v>55</v>
      </c>
      <c r="H480" s="27" t="s">
        <v>14</v>
      </c>
      <c r="I480" s="1" t="s">
        <v>56</v>
      </c>
      <c r="J480" s="27" t="s">
        <v>14</v>
      </c>
      <c r="K480" s="1" t="s">
        <v>57</v>
      </c>
      <c r="L480" s="27" t="s">
        <v>14</v>
      </c>
      <c r="M480" s="1" t="s">
        <v>58</v>
      </c>
      <c r="N480" s="27" t="s">
        <v>14</v>
      </c>
      <c r="O480" s="1" t="s">
        <v>59</v>
      </c>
      <c r="P480" s="27" t="s">
        <v>14</v>
      </c>
      <c r="Q480" s="26" t="s">
        <v>60</v>
      </c>
      <c r="R480" s="27" t="s">
        <v>14</v>
      </c>
      <c r="S480" s="26" t="s">
        <v>62</v>
      </c>
      <c r="T480" s="21" t="s">
        <v>14</v>
      </c>
    </row>
    <row r="481" spans="1:20" x14ac:dyDescent="0.25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5"/>
    </row>
    <row r="482" spans="1:20" x14ac:dyDescent="0.25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5"/>
    </row>
    <row r="483" spans="1:20" x14ac:dyDescent="0.25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5"/>
    </row>
    <row r="484" spans="1:20" x14ac:dyDescent="0.25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5"/>
    </row>
    <row r="485" spans="1:20" x14ac:dyDescent="0.25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5"/>
    </row>
    <row r="486" spans="1:20" x14ac:dyDescent="0.25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5"/>
    </row>
    <row r="487" spans="1:20" x14ac:dyDescent="0.25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5"/>
    </row>
    <row r="488" spans="1:20" x14ac:dyDescent="0.25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5"/>
    </row>
    <row r="489" spans="1:20" x14ac:dyDescent="0.25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5"/>
    </row>
    <row r="490" spans="1:20" x14ac:dyDescent="0.25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5"/>
    </row>
    <row r="491" spans="1:20" x14ac:dyDescent="0.25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5"/>
    </row>
    <row r="492" spans="1:20" x14ac:dyDescent="0.25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5"/>
    </row>
    <row r="493" spans="1:20" x14ac:dyDescent="0.25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5"/>
    </row>
    <row r="494" spans="1:20" x14ac:dyDescent="0.25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5"/>
    </row>
    <row r="495" spans="1:20" x14ac:dyDescent="0.25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5"/>
    </row>
    <row r="496" spans="1:20" x14ac:dyDescent="0.25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5"/>
    </row>
    <row r="497" spans="1:20" x14ac:dyDescent="0.25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5"/>
    </row>
    <row r="498" spans="1:20" x14ac:dyDescent="0.25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5"/>
    </row>
    <row r="499" spans="1:20" x14ac:dyDescent="0.25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5"/>
    </row>
    <row r="500" spans="1:20" x14ac:dyDescent="0.25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5"/>
    </row>
    <row r="501" spans="1:20" ht="15.75" thickBot="1" x14ac:dyDescent="0.3">
      <c r="A501" s="10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7"/>
    </row>
    <row r="502" spans="1:20" ht="15.75" thickBot="1" x14ac:dyDescent="0.3"/>
    <row r="503" spans="1:20" ht="28.5" x14ac:dyDescent="0.45">
      <c r="A503" s="132" t="s">
        <v>61</v>
      </c>
      <c r="B503" s="133"/>
      <c r="C503" s="133"/>
      <c r="D503" s="133"/>
      <c r="E503" s="75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7"/>
    </row>
    <row r="504" spans="1:20" ht="75" x14ac:dyDescent="0.25">
      <c r="A504" s="3" t="s">
        <v>52</v>
      </c>
      <c r="B504" s="27" t="s">
        <v>14</v>
      </c>
      <c r="C504" s="1" t="s">
        <v>53</v>
      </c>
      <c r="D504" s="27" t="s">
        <v>14</v>
      </c>
      <c r="E504" s="1" t="s">
        <v>54</v>
      </c>
      <c r="F504" s="27" t="s">
        <v>14</v>
      </c>
      <c r="G504" s="1" t="s">
        <v>55</v>
      </c>
      <c r="H504" s="27" t="s">
        <v>14</v>
      </c>
      <c r="I504" s="1" t="s">
        <v>56</v>
      </c>
      <c r="J504" s="27" t="s">
        <v>14</v>
      </c>
      <c r="K504" s="1" t="s">
        <v>57</v>
      </c>
      <c r="L504" s="27" t="s">
        <v>14</v>
      </c>
      <c r="M504" s="1" t="s">
        <v>58</v>
      </c>
      <c r="N504" s="27" t="s">
        <v>14</v>
      </c>
      <c r="O504" s="1" t="s">
        <v>59</v>
      </c>
      <c r="P504" s="27" t="s">
        <v>14</v>
      </c>
      <c r="Q504" s="26" t="s">
        <v>60</v>
      </c>
      <c r="R504" s="27" t="s">
        <v>14</v>
      </c>
      <c r="S504" s="26" t="s">
        <v>62</v>
      </c>
      <c r="T504" s="21" t="s">
        <v>14</v>
      </c>
    </row>
    <row r="505" spans="1:20" x14ac:dyDescent="0.25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5"/>
    </row>
    <row r="506" spans="1:20" x14ac:dyDescent="0.25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5"/>
    </row>
    <row r="507" spans="1:20" x14ac:dyDescent="0.25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5"/>
    </row>
    <row r="508" spans="1:20" x14ac:dyDescent="0.25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5"/>
    </row>
    <row r="509" spans="1:20" x14ac:dyDescent="0.25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5"/>
    </row>
    <row r="510" spans="1:20" x14ac:dyDescent="0.25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5"/>
    </row>
    <row r="511" spans="1:20" x14ac:dyDescent="0.25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5"/>
    </row>
    <row r="512" spans="1:20" x14ac:dyDescent="0.25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5"/>
    </row>
    <row r="513" spans="1:20" x14ac:dyDescent="0.25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5"/>
    </row>
    <row r="514" spans="1:20" x14ac:dyDescent="0.25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5"/>
    </row>
    <row r="515" spans="1:20" x14ac:dyDescent="0.25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5"/>
    </row>
    <row r="516" spans="1:20" x14ac:dyDescent="0.25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5"/>
    </row>
    <row r="517" spans="1:20" x14ac:dyDescent="0.25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5"/>
    </row>
    <row r="518" spans="1:20" x14ac:dyDescent="0.25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5"/>
    </row>
    <row r="519" spans="1:20" x14ac:dyDescent="0.25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5"/>
    </row>
    <row r="520" spans="1:20" x14ac:dyDescent="0.25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5"/>
    </row>
    <row r="521" spans="1:20" x14ac:dyDescent="0.25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5"/>
    </row>
    <row r="522" spans="1:20" x14ac:dyDescent="0.25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5"/>
    </row>
    <row r="523" spans="1:20" x14ac:dyDescent="0.25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5"/>
    </row>
    <row r="524" spans="1:20" x14ac:dyDescent="0.25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5"/>
    </row>
    <row r="525" spans="1:20" ht="15.75" thickBot="1" x14ac:dyDescent="0.3">
      <c r="A525" s="10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7"/>
    </row>
    <row r="526" spans="1:20" ht="15.75" thickBot="1" x14ac:dyDescent="0.3"/>
    <row r="527" spans="1:20" ht="28.5" x14ac:dyDescent="0.45">
      <c r="A527" s="132" t="s">
        <v>61</v>
      </c>
      <c r="B527" s="133"/>
      <c r="C527" s="133"/>
      <c r="D527" s="133"/>
      <c r="E527" s="75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7"/>
    </row>
    <row r="528" spans="1:20" ht="75" x14ac:dyDescent="0.25">
      <c r="A528" s="3" t="s">
        <v>52</v>
      </c>
      <c r="B528" s="27" t="s">
        <v>14</v>
      </c>
      <c r="C528" s="1" t="s">
        <v>53</v>
      </c>
      <c r="D528" s="27" t="s">
        <v>14</v>
      </c>
      <c r="E528" s="1" t="s">
        <v>54</v>
      </c>
      <c r="F528" s="27" t="s">
        <v>14</v>
      </c>
      <c r="G528" s="1" t="s">
        <v>55</v>
      </c>
      <c r="H528" s="27" t="s">
        <v>14</v>
      </c>
      <c r="I528" s="1" t="s">
        <v>56</v>
      </c>
      <c r="J528" s="27" t="s">
        <v>14</v>
      </c>
      <c r="K528" s="1" t="s">
        <v>57</v>
      </c>
      <c r="L528" s="27" t="s">
        <v>14</v>
      </c>
      <c r="M528" s="1" t="s">
        <v>58</v>
      </c>
      <c r="N528" s="27" t="s">
        <v>14</v>
      </c>
      <c r="O528" s="1" t="s">
        <v>59</v>
      </c>
      <c r="P528" s="27" t="s">
        <v>14</v>
      </c>
      <c r="Q528" s="26" t="s">
        <v>60</v>
      </c>
      <c r="R528" s="27" t="s">
        <v>14</v>
      </c>
      <c r="S528" s="26" t="s">
        <v>62</v>
      </c>
      <c r="T528" s="21" t="s">
        <v>14</v>
      </c>
    </row>
    <row r="529" spans="1:20" x14ac:dyDescent="0.25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5"/>
    </row>
    <row r="530" spans="1:20" x14ac:dyDescent="0.25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5"/>
    </row>
    <row r="531" spans="1:20" x14ac:dyDescent="0.25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5"/>
    </row>
    <row r="532" spans="1:20" x14ac:dyDescent="0.25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5"/>
    </row>
    <row r="533" spans="1:20" x14ac:dyDescent="0.25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5"/>
    </row>
    <row r="534" spans="1:20" x14ac:dyDescent="0.25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5"/>
    </row>
    <row r="535" spans="1:20" x14ac:dyDescent="0.25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5"/>
    </row>
    <row r="536" spans="1:20" x14ac:dyDescent="0.25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5"/>
    </row>
    <row r="537" spans="1:20" x14ac:dyDescent="0.25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5"/>
    </row>
    <row r="538" spans="1:20" x14ac:dyDescent="0.25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5"/>
    </row>
    <row r="539" spans="1:20" x14ac:dyDescent="0.25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5"/>
    </row>
    <row r="540" spans="1:20" x14ac:dyDescent="0.25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5"/>
    </row>
    <row r="541" spans="1:20" x14ac:dyDescent="0.25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5"/>
    </row>
    <row r="542" spans="1:20" x14ac:dyDescent="0.25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5"/>
    </row>
    <row r="543" spans="1:20" x14ac:dyDescent="0.25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5"/>
    </row>
    <row r="544" spans="1:20" x14ac:dyDescent="0.25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5"/>
    </row>
    <row r="545" spans="1:20" x14ac:dyDescent="0.25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5"/>
    </row>
    <row r="546" spans="1:20" x14ac:dyDescent="0.25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5"/>
    </row>
    <row r="547" spans="1:20" x14ac:dyDescent="0.25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5"/>
    </row>
    <row r="548" spans="1:20" x14ac:dyDescent="0.25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5"/>
    </row>
    <row r="549" spans="1:20" ht="15.75" thickBot="1" x14ac:dyDescent="0.3">
      <c r="A549" s="10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7"/>
    </row>
  </sheetData>
  <mergeCells count="55">
    <mergeCell ref="U41:AB51"/>
    <mergeCell ref="A503:D503"/>
    <mergeCell ref="E503:T503"/>
    <mergeCell ref="A527:D527"/>
    <mergeCell ref="E527:T527"/>
    <mergeCell ref="A431:D431"/>
    <mergeCell ref="E431:T431"/>
    <mergeCell ref="A455:D455"/>
    <mergeCell ref="E455:T455"/>
    <mergeCell ref="A479:D479"/>
    <mergeCell ref="E479:T479"/>
    <mergeCell ref="A407:D407"/>
    <mergeCell ref="E407:T407"/>
    <mergeCell ref="A287:D287"/>
    <mergeCell ref="E287:T287"/>
    <mergeCell ref="A311:D311"/>
    <mergeCell ref="E311:T311"/>
    <mergeCell ref="A335:D335"/>
    <mergeCell ref="E335:T335"/>
    <mergeCell ref="A359:D359"/>
    <mergeCell ref="E359:T359"/>
    <mergeCell ref="A383:D383"/>
    <mergeCell ref="E383:T383"/>
    <mergeCell ref="A202:A208"/>
    <mergeCell ref="A219:A225"/>
    <mergeCell ref="A236:A242"/>
    <mergeCell ref="A253:A259"/>
    <mergeCell ref="A263:D263"/>
    <mergeCell ref="E263:T263"/>
    <mergeCell ref="A210:S210"/>
    <mergeCell ref="A227:S227"/>
    <mergeCell ref="A244:S244"/>
    <mergeCell ref="A10:A16"/>
    <mergeCell ref="A27:A35"/>
    <mergeCell ref="A46:A52"/>
    <mergeCell ref="A63:A69"/>
    <mergeCell ref="A80:A86"/>
    <mergeCell ref="A97:A103"/>
    <mergeCell ref="A114:A120"/>
    <mergeCell ref="A105:S105"/>
    <mergeCell ref="A122:S122"/>
    <mergeCell ref="A139:S139"/>
    <mergeCell ref="A159:S159"/>
    <mergeCell ref="A176:S176"/>
    <mergeCell ref="A193:S193"/>
    <mergeCell ref="A131:A137"/>
    <mergeCell ref="A148:A157"/>
    <mergeCell ref="A168:A174"/>
    <mergeCell ref="A185:A191"/>
    <mergeCell ref="A88:S88"/>
    <mergeCell ref="A1:S1"/>
    <mergeCell ref="A18:S18"/>
    <mergeCell ref="A37:S37"/>
    <mergeCell ref="A54:S54"/>
    <mergeCell ref="A71:S71"/>
  </mergeCells>
  <dataValidations count="1">
    <dataValidation type="list" allowBlank="1" showInputMessage="1" showErrorMessage="1" sqref="C3:C16 E3:E16 G3:G16 I3:I16 K3:K16 M3:M16 O3:O16 Q3:Q16 S3:S16 C20:C35 E20:E35 G20:G35 I20:I35 K20:K35 M20:M35 O20:O35 Q20:Q35 S20:S35 C39:C52 E39:E52 G39:G52 I39:I52 K39:K52 M39:M52 O39:O52 Q39:Q52 S39:S52 C56:C69 E56:E69 G56:G69 I56:I69 K56:K69 M56:M69 O56:O69 Q56:Q69 S56:S69 C73:C86 E73:E86 G73:G86 I73:I86 K73:K86 M73:M86 O73:O86 Q73:Q86 S73:S86 C90:C103 E90:E103 G90:G103 I90:I103 K90:K103 M90:M103 O90:O103 Q90:Q103 S90:S103 C107:C120 E107:E120 G107:G120 I107:I120 K107:K120 M107:M120 O107:O120 Q107:Q120 S107:S120 C124:C137 E124:E137 G124:G137 I124:I137 K124:K137 M124:M137 O124:O137 Q124:Q137 S124:S137 C141:C157 E141:E157 G141:G157 I141:I157 K141:K157 M141:M157 O141:O157 Q141:Q157 S141:S157 C161:C174 E161:E174 G161:G174 I161:I174 K161:K174 M161:M174 O161:O174 Q161:Q174 S161:S174 C178:C191 E178:E191 G178:G191 I178:I191 K178:K191 M178:M191 O178:O191 Q178:Q191 S178:S191 C195:C208 E195:E208 G195:G208 I195:I208 K195:K208 M195:M208 O195:O208 Q195:Q208 S195:S208 C212:C225 E212:E225 G212:G225 I212:I225 K212:K225 M212:M225 O212:O225 Q212:Q225 S212:S225 C229:C242 E229:E242 G229:G242 I229:I242 K229:K242 M229:M242 O229:O242 Q229:Q242 S229:S242 C246:C259 E246:E259 G246:G259 I246:I259 K246:K259 M246:M259 O246:O259 Q246:Q259 S246:S259 B265:B285 D265:D285 F265:F285 H265:H285 J265:J285 L265:L285 N265:N285 P265:P285 R265:R285 T265:T285 B289:B309 D289:D309 F289:F309 H289:H309 J289:J309 L289:L309 N289:N309 P289:P309 R289:R309 T289:T309 B313:B333 D313:D333 F313:F333 H313:H333 J313:J333 L313:L333 N313:N333 P313:P333 R313:R333 T313:T333 B337:B357 D337:D357 F337:F357 H337:H357 J337:J357 L337:L357 N337:N357 P337:P357 R337:R357 T337:T357 B361:B381 D361:D381 F361:F381 H361:H381 J361:J381 L361:L381 N361:N381 P361:P381 R361:R381 T361:T381 B385:B405 D385:D405 F385:F405 H385:H405 J385:J405 L385:L405 N385:N405 P385:P405 R385:R405 T385:T405 B409:B429 D409:D429 F409:F429 H409:H429 J409:J429 L409:L429 N409:N429 P409:P429 R409:R429 T409:T429 B433:B453 D433:D453 F433:F453 H433:H453 J433:J453 L433:L453 N433:N453 P433:P453 R433:R453 T433:T453 B457:B477 D457:D477 F457:F477 H457:H477 J457:J477 L457:L477 N457:N477 P457:P477 R457:R477 T457:T477 B481:B501 D481:D501 F481:F501 H481:H501 J481:J501 L481:L501 N481:N501 P481:P501 R481:R501 T481:T501 B505:B525 D505:D525 F505:F525 H505:H525 J505:J525 L505:L525 N505:N525 P505:P525 R505:R525 T505:T525 B529:B549 D529:D549 F529:F549 H529:H549 J529:J549 L529:L549 N529:N549 P529:P549 R529:R549 T529:T549" xr:uid="{00000000-0002-0000-0000-000000000000}">
      <formula1>"YES, NO, N/A"</formula1>
    </dataValidation>
  </dataValidations>
  <hyperlinks>
    <hyperlink ref="U41" r:id="rId1" xr:uid="{01B5D88E-3585-4B1C-87A8-2BFC357FED1C}"/>
  </hyperlinks>
  <pageMargins left="0.7" right="0.7" top="0.75" bottom="0.75" header="0.3" footer="0.3"/>
  <pageSetup paperSize="8" scale="45" fitToHeight="0" orientation="landscape" r:id="rId2"/>
  <drawing r:id="rId3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000-000001000000}">
          <x14:formula1>
            <xm:f>Tents!$A$2:$A$20</xm:f>
          </x14:formula1>
          <xm:sqref>B3:B16 B20:B35 B39:B52 B56:B69 B73:B86 B90:B103 B107:B120 B124:B137 B141:B157 B161:B174 B178:B191 B195:B208 B212:B225 B229:B242 B246:B259 A265:A285 A289:A309 A313:A333 A337:A357 A361:A381 A385:A405 A409:A429 A433:A453 A457:A477 A481:A501 A505:A525 A529:A549</xm:sqref>
        </x14:dataValidation>
        <x14:dataValidation type="list" allowBlank="1" showInputMessage="1" showErrorMessage="1" xr:uid="{00000000-0002-0000-0000-000002000000}">
          <x14:formula1>
            <xm:f>Stoves!$A$2:$A$20</xm:f>
          </x14:formula1>
          <xm:sqref>D3:D16 D20:D35 D39:D52 D56:D69 D73:D86 D90:D103 D107:D120 D124:D137 D141:D157 D161:D174 D178:D191 D195:D208 D212:D225 D229:D242 D246:D259 C265:C285 C289:C309 C313:C333 C337:C357 C361:C381 C385:C405 C409:C429 C433:C453 C457:C477 C481:C501 C505:C525 C529:C549</xm:sqref>
        </x14:dataValidation>
        <x14:dataValidation type="list" allowBlank="1" showInputMessage="1" showErrorMessage="1" xr:uid="{00000000-0002-0000-0000-000003000000}">
          <x14:formula1>
            <xm:f>Rucksacks!$A$2:$A$20</xm:f>
          </x14:formula1>
          <xm:sqref>F3:F16 F20:F35 F39:F52 F56:F69 F73:F86 F90:F103 F107:F120 F124:F137 F141:F157 F161:F174 F178:F191 F195:F208 F212:F225 F229:F242 F246:F259 E265:E285 E289:E309 E313:E333 E337:E357 E361:E381 E385:E405 E409:E429 E433:E453 E457:E477 E481:E501 E505:E525 E529:E549</xm:sqref>
        </x14:dataValidation>
        <x14:dataValidation type="list" allowBlank="1" showInputMessage="1" showErrorMessage="1" xr:uid="{00000000-0002-0000-0000-000004000000}">
          <x14:formula1>
            <xm:f>Compasses!$A$2:$A$20</xm:f>
          </x14:formula1>
          <xm:sqref>H3:H16 H20:H35 H39:H52 H56:H69 H73:H86 H90:H103 H107:H120 H124:H137 H141:H157 H161:H174 H178:H191 H195:H208 H212:H225 H229:H242 H246:H259 G265:G285 G289:G309 G313:G333 G337:G357 G361:G381 G385:G405 G409:G429 G433:G453 G457:G477 G481:G501 G505:G525 G529:G549</xm:sqref>
        </x14:dataValidation>
        <x14:dataValidation type="list" allowBlank="1" showInputMessage="1" showErrorMessage="1" xr:uid="{00000000-0002-0000-0000-000005000000}">
          <x14:formula1>
            <xm:f>Maps!$A$2:$A$20</xm:f>
          </x14:formula1>
          <xm:sqref>J3:J16 J20:J35 J39:J52 J56:J69 J73:J86 J90:J103 J107:J120 J124:J137 J141:J157 J161:J174 J178:J191 J195:J208 J212:J225 J229:J242 J246:J259 I265:I285 I289:I309 I313:I333 I337:I357 I361:I381 I385:I405 I409:I429 I433:I453 I457:I477 I481:I501 I505:I525 I529:I549</xm:sqref>
        </x14:dataValidation>
        <x14:dataValidation type="list" allowBlank="1" showInputMessage="1" showErrorMessage="1" xr:uid="{00000000-0002-0000-0000-000006000000}">
          <x14:formula1>
            <xm:f>Clothing!$A$2:$A$20</xm:f>
          </x14:formula1>
          <xm:sqref>L3:L16 L20:L35 L39:L52 L56:L69 L73:L86 L90:L103 L107:L120 L124:L137 L141:L157 L161:L174 L178:L191 L195:L208 L212:L225 L229:L242 L246:L259 K265:K285 K289:K309 K313:K333 K337:K357 K361:K381 K385:K405 K409:K429 K433:K453 K457:K477 K481:K501 K505:K525 K529:K549</xm:sqref>
        </x14:dataValidation>
        <x14:dataValidation type="list" allowBlank="1" showInputMessage="1" showErrorMessage="1" xr:uid="{00000000-0002-0000-0000-000007000000}">
          <x14:formula1>
            <xm:f>Boots!$A$2:$A$20</xm:f>
          </x14:formula1>
          <xm:sqref>N3:N16 N20:N35 N39:N52 N56:N69 N73:N86 N90:N103 N107:N120 N124:N137 N141:N157 N161:N174 N178:N191 N195:N208 N212:N225 N229:N242 N246:N259 M265:M285 M289:M309 M313:M333 M337:M357 M361:M381 M385:M405 M409:M429 M433:M453 M457:M477 M481:M501 M505:M525 M529:M549</xm:sqref>
        </x14:dataValidation>
        <x14:dataValidation type="list" allowBlank="1" showInputMessage="1" showErrorMessage="1" xr:uid="{00000000-0002-0000-0000-000008000000}">
          <x14:formula1>
            <xm:f>'Emergency Items'!$A$2:$A$20</xm:f>
          </x14:formula1>
          <xm:sqref>P3:P16 P20:P35 P39:P52 P56:P69 P73:P86 P90:P103 P107:P120 P124:P137 P141:P157 O529:O549 P161:P174 P178:P191 P212:P225 P229:P242 P246:P259 O265:O285 O289:O309 O313:O333 O337:O357 O361:O381 O385:O405 O409:O429 O433:O453 O457:O477 O481:O501 O505:O525 P195:P208</xm:sqref>
        </x14:dataValidation>
        <x14:dataValidation type="list" allowBlank="1" showInputMessage="1" showErrorMessage="1" xr:uid="{00000000-0002-0000-0000-000009000000}">
          <x14:formula1>
            <xm:f>'Miscellaneous Items'!$A$2:$A$51</xm:f>
          </x14:formula1>
          <xm:sqref>R3:R16 R20:R35 R39:R52 R56:R69 R73:R86 R90:R103 R107:R120 R124:R137 R141:R157 R161:R174 R178:R191 Q529:Q549 R212:R225 R229:R242 R246:R259 Q265:Q285 Q289:Q309 Q313:Q333 Q337:Q357 Q361:Q381 Q385:Q405 Q409:Q429 Q433:Q453 Q457:Q477 Q481:Q501 Q505:Q525 R195:R208</xm:sqref>
        </x14:dataValidation>
        <x14:dataValidation type="list" allowBlank="1" showInputMessage="1" showErrorMessage="1" xr:uid="{00000000-0002-0000-0000-00000A000000}">
          <x14:formula1>
            <xm:f>'Gas Bottles'!$A$2:$A$20</xm:f>
          </x14:formula1>
          <xm:sqref>S265:S285 S289:S309 S313:S333 S337:S357 S361:S381 S385:S405 S409:S429 S433:S453 S457:S477 S481:S501 S505:S525 S529:S549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="70" zoomScaleNormal="70" workbookViewId="0">
      <selection activeCell="E2" sqref="E2:E8"/>
    </sheetView>
  </sheetViews>
  <sheetFormatPr defaultRowHeight="15" x14ac:dyDescent="0.25"/>
  <cols>
    <col min="1" max="1" width="33.140625" bestFit="1" customWidth="1"/>
    <col min="2" max="2" width="20.5703125" bestFit="1" customWidth="1"/>
    <col min="3" max="4" width="20.5703125" customWidth="1"/>
    <col min="5" max="5" width="15" bestFit="1" customWidth="1"/>
    <col min="6" max="6" width="17.7109375" bestFit="1" customWidth="1"/>
    <col min="7" max="7" width="25.140625" bestFit="1" customWidth="1"/>
  </cols>
  <sheetData>
    <row r="1" spans="1:7" x14ac:dyDescent="0.25">
      <c r="A1" s="12" t="s">
        <v>0</v>
      </c>
      <c r="B1" s="15" t="s">
        <v>2</v>
      </c>
      <c r="C1" s="15" t="s">
        <v>3</v>
      </c>
      <c r="D1" s="15" t="s">
        <v>4</v>
      </c>
      <c r="E1" s="13" t="s">
        <v>1</v>
      </c>
      <c r="F1" s="32" t="s">
        <v>66</v>
      </c>
      <c r="G1" s="32" t="s">
        <v>65</v>
      </c>
    </row>
    <row r="2" spans="1:7" x14ac:dyDescent="0.25">
      <c r="A2" s="14"/>
      <c r="B2" s="11"/>
      <c r="C2" s="11">
        <f>COUNTIF('Stock on Loan'!A1:Z605, Tents!A2)</f>
        <v>0</v>
      </c>
      <c r="D2" s="11">
        <f>SUM(B2-C2)</f>
        <v>0</v>
      </c>
      <c r="E2" s="22"/>
      <c r="F2" s="24">
        <f>SUM(E2*B2)</f>
        <v>0</v>
      </c>
      <c r="G2" s="24">
        <f>SUM(E2*C2)</f>
        <v>0</v>
      </c>
    </row>
    <row r="3" spans="1:7" x14ac:dyDescent="0.25">
      <c r="A3" s="14"/>
      <c r="B3" s="11"/>
      <c r="C3" s="11">
        <f>COUNTIF('Stock on Loan'!A1:Z605, Tents!A3)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24">
        <f t="shared" ref="G3:G20" si="2">SUM(E3*C3)</f>
        <v>0</v>
      </c>
    </row>
    <row r="4" spans="1:7" x14ac:dyDescent="0.25">
      <c r="A4" s="25"/>
      <c r="B4" s="11"/>
      <c r="C4" s="11">
        <f>COUNTIF('Stock on Loan'!A1:Z605, Tents!A4)</f>
        <v>0</v>
      </c>
      <c r="D4" s="11">
        <f t="shared" si="0"/>
        <v>0</v>
      </c>
      <c r="E4" s="22"/>
      <c r="F4" s="24">
        <f t="shared" si="1"/>
        <v>0</v>
      </c>
      <c r="G4" s="24">
        <f t="shared" si="2"/>
        <v>0</v>
      </c>
    </row>
    <row r="5" spans="1:7" x14ac:dyDescent="0.25">
      <c r="A5" s="14"/>
      <c r="B5" s="11"/>
      <c r="C5" s="11">
        <f>COUNTIF('Stock on Loan'!A1:Z605, Tents!A5)</f>
        <v>0</v>
      </c>
      <c r="D5" s="11">
        <f t="shared" si="0"/>
        <v>0</v>
      </c>
      <c r="E5" s="22"/>
      <c r="F5" s="24">
        <f t="shared" si="1"/>
        <v>0</v>
      </c>
      <c r="G5" s="24">
        <f t="shared" si="2"/>
        <v>0</v>
      </c>
    </row>
    <row r="6" spans="1:7" x14ac:dyDescent="0.25">
      <c r="A6" s="14"/>
      <c r="B6" s="11"/>
      <c r="C6" s="11">
        <f>COUNTIF('Stock on Loan'!A1:Z605, Tents!A6)</f>
        <v>0</v>
      </c>
      <c r="D6" s="11">
        <f t="shared" si="0"/>
        <v>0</v>
      </c>
      <c r="E6" s="22"/>
      <c r="F6" s="24">
        <f t="shared" si="1"/>
        <v>0</v>
      </c>
      <c r="G6" s="24">
        <f t="shared" si="2"/>
        <v>0</v>
      </c>
    </row>
    <row r="7" spans="1:7" x14ac:dyDescent="0.25">
      <c r="A7" s="14"/>
      <c r="B7" s="11"/>
      <c r="C7" s="11">
        <f>COUNTIF('Stock on Loan'!A1:Z605, Tents!A7)</f>
        <v>0</v>
      </c>
      <c r="D7" s="11">
        <f t="shared" si="0"/>
        <v>0</v>
      </c>
      <c r="E7" s="22"/>
      <c r="F7" s="24">
        <f t="shared" si="1"/>
        <v>0</v>
      </c>
      <c r="G7" s="24">
        <f t="shared" si="2"/>
        <v>0</v>
      </c>
    </row>
    <row r="8" spans="1:7" x14ac:dyDescent="0.25">
      <c r="A8" s="14"/>
      <c r="B8" s="11"/>
      <c r="C8" s="11">
        <f>COUNTIF('Stock on Loan'!A1:Z605, Tents!A8)</f>
        <v>0</v>
      </c>
      <c r="D8" s="11">
        <f t="shared" si="0"/>
        <v>0</v>
      </c>
      <c r="E8" s="22"/>
      <c r="F8" s="24">
        <f t="shared" si="1"/>
        <v>0</v>
      </c>
      <c r="G8" s="24">
        <f t="shared" si="2"/>
        <v>0</v>
      </c>
    </row>
    <row r="9" spans="1:7" x14ac:dyDescent="0.25">
      <c r="A9" s="14"/>
      <c r="B9" s="11"/>
      <c r="C9" s="11">
        <f>COUNTIF('Stock on Loan'!A1:Z605, Tents!A9)</f>
        <v>0</v>
      </c>
      <c r="D9" s="11">
        <f t="shared" si="0"/>
        <v>0</v>
      </c>
      <c r="E9" s="22"/>
      <c r="F9" s="24">
        <f t="shared" si="1"/>
        <v>0</v>
      </c>
      <c r="G9" s="24">
        <f t="shared" si="2"/>
        <v>0</v>
      </c>
    </row>
    <row r="10" spans="1:7" x14ac:dyDescent="0.25">
      <c r="A10" s="14"/>
      <c r="B10" s="11"/>
      <c r="C10" s="11">
        <f>COUNTIF('Stock on Loan'!A1:Z605, Tents!A10)</f>
        <v>0</v>
      </c>
      <c r="D10" s="11">
        <f t="shared" si="0"/>
        <v>0</v>
      </c>
      <c r="E10" s="22"/>
      <c r="F10" s="24">
        <f t="shared" si="1"/>
        <v>0</v>
      </c>
      <c r="G10" s="24">
        <f t="shared" si="2"/>
        <v>0</v>
      </c>
    </row>
    <row r="11" spans="1:7" x14ac:dyDescent="0.25">
      <c r="A11" s="14"/>
      <c r="B11" s="11"/>
      <c r="C11" s="11">
        <f>COUNTIF('Stock on Loan'!A1:Z605, Tents!A11)</f>
        <v>0</v>
      </c>
      <c r="D11" s="11">
        <f t="shared" si="0"/>
        <v>0</v>
      </c>
      <c r="E11" s="22"/>
      <c r="F11" s="24">
        <f t="shared" si="1"/>
        <v>0</v>
      </c>
      <c r="G11" s="24">
        <f t="shared" si="2"/>
        <v>0</v>
      </c>
    </row>
    <row r="12" spans="1:7" x14ac:dyDescent="0.25">
      <c r="A12" s="14"/>
      <c r="B12" s="11"/>
      <c r="C12" s="11">
        <f>COUNTIF('Stock on Loan'!A1:Z605, Tents!A12)</f>
        <v>0</v>
      </c>
      <c r="D12" s="11">
        <f t="shared" si="0"/>
        <v>0</v>
      </c>
      <c r="E12" s="22"/>
      <c r="F12" s="24">
        <f t="shared" si="1"/>
        <v>0</v>
      </c>
      <c r="G12" s="24">
        <f t="shared" si="2"/>
        <v>0</v>
      </c>
    </row>
    <row r="13" spans="1:7" x14ac:dyDescent="0.25">
      <c r="A13" s="14"/>
      <c r="B13" s="11"/>
      <c r="C13" s="11">
        <f>COUNTIF('Stock on Loan'!A1:Z605, Tents!A13)</f>
        <v>0</v>
      </c>
      <c r="D13" s="11">
        <f t="shared" si="0"/>
        <v>0</v>
      </c>
      <c r="E13" s="22"/>
      <c r="F13" s="24">
        <f t="shared" si="1"/>
        <v>0</v>
      </c>
      <c r="G13" s="24">
        <f t="shared" si="2"/>
        <v>0</v>
      </c>
    </row>
    <row r="14" spans="1:7" x14ac:dyDescent="0.25">
      <c r="A14" s="14"/>
      <c r="B14" s="11"/>
      <c r="C14" s="11">
        <f>COUNTIF('Stock on Loan'!A1:Z605, Tents!A14)</f>
        <v>0</v>
      </c>
      <c r="D14" s="11">
        <f t="shared" si="0"/>
        <v>0</v>
      </c>
      <c r="E14" s="22"/>
      <c r="F14" s="24">
        <f t="shared" si="1"/>
        <v>0</v>
      </c>
      <c r="G14" s="24">
        <f t="shared" si="2"/>
        <v>0</v>
      </c>
    </row>
    <row r="15" spans="1:7" x14ac:dyDescent="0.25">
      <c r="A15" s="14"/>
      <c r="B15" s="11"/>
      <c r="C15" s="11">
        <f>COUNTIF('Stock on Loan'!A1:Z605, Tents!A15)</f>
        <v>0</v>
      </c>
      <c r="D15" s="11">
        <f t="shared" si="0"/>
        <v>0</v>
      </c>
      <c r="E15" s="22"/>
      <c r="F15" s="24">
        <f t="shared" si="1"/>
        <v>0</v>
      </c>
      <c r="G15" s="24">
        <f t="shared" si="2"/>
        <v>0</v>
      </c>
    </row>
    <row r="16" spans="1:7" x14ac:dyDescent="0.25">
      <c r="A16" s="14"/>
      <c r="B16" s="11"/>
      <c r="C16" s="11">
        <f>COUNTIF('Stock on Loan'!A1:Z605, Tents!A16)</f>
        <v>0</v>
      </c>
      <c r="D16" s="11">
        <f t="shared" si="0"/>
        <v>0</v>
      </c>
      <c r="E16" s="22"/>
      <c r="F16" s="24">
        <f t="shared" si="1"/>
        <v>0</v>
      </c>
      <c r="G16" s="24">
        <f t="shared" si="2"/>
        <v>0</v>
      </c>
    </row>
    <row r="17" spans="1:7" x14ac:dyDescent="0.25">
      <c r="A17" s="14"/>
      <c r="B17" s="11"/>
      <c r="C17" s="11">
        <f>COUNTIF('Stock on Loan'!A1:Z605, Tents!A17)</f>
        <v>0</v>
      </c>
      <c r="D17" s="11">
        <f t="shared" si="0"/>
        <v>0</v>
      </c>
      <c r="E17" s="22"/>
      <c r="F17" s="24">
        <f t="shared" si="1"/>
        <v>0</v>
      </c>
      <c r="G17" s="24">
        <f t="shared" si="2"/>
        <v>0</v>
      </c>
    </row>
    <row r="18" spans="1:7" x14ac:dyDescent="0.25">
      <c r="A18" s="14"/>
      <c r="B18" s="11"/>
      <c r="C18" s="11">
        <f>COUNTIF('Stock on Loan'!A1:Z605, Tents!A18)</f>
        <v>0</v>
      </c>
      <c r="D18" s="11">
        <f t="shared" si="0"/>
        <v>0</v>
      </c>
      <c r="E18" s="22"/>
      <c r="F18" s="24">
        <f t="shared" si="1"/>
        <v>0</v>
      </c>
      <c r="G18" s="24">
        <f t="shared" si="2"/>
        <v>0</v>
      </c>
    </row>
    <row r="19" spans="1:7" x14ac:dyDescent="0.25">
      <c r="A19" s="14"/>
      <c r="B19" s="11"/>
      <c r="C19" s="11">
        <f>COUNTIF('Stock on Loan'!A1:Z605, Tents!A19)</f>
        <v>0</v>
      </c>
      <c r="D19" s="11">
        <f t="shared" si="0"/>
        <v>0</v>
      </c>
      <c r="E19" s="22"/>
      <c r="F19" s="24">
        <f t="shared" si="1"/>
        <v>0</v>
      </c>
      <c r="G19" s="24">
        <f t="shared" si="2"/>
        <v>0</v>
      </c>
    </row>
    <row r="20" spans="1:7" ht="15.75" thickBot="1" x14ac:dyDescent="0.3">
      <c r="A20" s="16"/>
      <c r="B20" s="17"/>
      <c r="C20" s="17">
        <f>COUNTIF('Stock on Loan'!A1:Z605, Tents!A20)</f>
        <v>0</v>
      </c>
      <c r="D20" s="17">
        <f t="shared" si="0"/>
        <v>0</v>
      </c>
      <c r="E20" s="23"/>
      <c r="F20" s="24">
        <f t="shared" si="1"/>
        <v>0</v>
      </c>
      <c r="G20" s="24">
        <f t="shared" si="2"/>
        <v>0</v>
      </c>
    </row>
    <row r="21" spans="1:7" x14ac:dyDescent="0.25">
      <c r="C21" s="33">
        <f>SUM(C2:C20)</f>
        <v>0</v>
      </c>
      <c r="E21" s="31"/>
      <c r="F21" s="24">
        <f>SUM(F2:F20)</f>
        <v>0</v>
      </c>
      <c r="G21" s="24">
        <f>SUM(G2:G20)</f>
        <v>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1"/>
  <sheetViews>
    <sheetView workbookViewId="0">
      <selection activeCell="A2" sqref="A2:A5"/>
    </sheetView>
  </sheetViews>
  <sheetFormatPr defaultRowHeight="15" x14ac:dyDescent="0.25"/>
  <cols>
    <col min="1" max="1" width="34.42578125" bestFit="1" customWidth="1"/>
    <col min="2" max="2" width="14.28515625" customWidth="1"/>
    <col min="3" max="3" width="8.7109375" customWidth="1"/>
    <col min="4" max="4" width="9" customWidth="1"/>
    <col min="5" max="5" width="15" bestFit="1" customWidth="1"/>
    <col min="6" max="6" width="17.7109375" bestFit="1" customWidth="1"/>
    <col min="7" max="7" width="25.140625" bestFit="1" customWidth="1"/>
  </cols>
  <sheetData>
    <row r="1" spans="1:7" ht="45" x14ac:dyDescent="0.25">
      <c r="A1" s="19" t="s">
        <v>15</v>
      </c>
      <c r="B1" s="19" t="s">
        <v>2</v>
      </c>
      <c r="C1" s="19" t="s">
        <v>3</v>
      </c>
      <c r="D1" s="19" t="s">
        <v>4</v>
      </c>
      <c r="E1" s="20" t="s">
        <v>16</v>
      </c>
      <c r="F1" s="32" t="s">
        <v>66</v>
      </c>
      <c r="G1" s="32" t="s">
        <v>65</v>
      </c>
    </row>
    <row r="2" spans="1:7" x14ac:dyDescent="0.25">
      <c r="A2" s="40"/>
      <c r="B2" s="11"/>
      <c r="C2" s="11">
        <f>COUNTIF('Stock on Loan'!A1:Z605, Stoves!A2)</f>
        <v>0</v>
      </c>
      <c r="D2" s="11">
        <f>SUM(B2-C2)</f>
        <v>0</v>
      </c>
      <c r="E2" s="22"/>
      <c r="F2" s="24">
        <f>SUM(E2*B2)</f>
        <v>0</v>
      </c>
      <c r="G2" s="24">
        <f>SUM(E2*C2)</f>
        <v>0</v>
      </c>
    </row>
    <row r="3" spans="1:7" x14ac:dyDescent="0.25">
      <c r="A3" s="40"/>
      <c r="B3" s="11"/>
      <c r="C3" s="11">
        <f>COUNTIF('Stock on Loan'!A1:Z605, Stoves!A3)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24">
        <f t="shared" ref="G3:G20" si="2">SUM(E3*C3)</f>
        <v>0</v>
      </c>
    </row>
    <row r="4" spans="1:7" x14ac:dyDescent="0.25">
      <c r="A4" s="40"/>
      <c r="B4" s="11"/>
      <c r="C4" s="11">
        <f>COUNTIF('Stock on Loan'!A1:Z605, Stoves!A4)</f>
        <v>0</v>
      </c>
      <c r="D4" s="11">
        <f t="shared" si="0"/>
        <v>0</v>
      </c>
      <c r="E4" s="22"/>
      <c r="F4" s="24">
        <f t="shared" si="1"/>
        <v>0</v>
      </c>
      <c r="G4" s="24">
        <f t="shared" si="2"/>
        <v>0</v>
      </c>
    </row>
    <row r="5" spans="1:7" x14ac:dyDescent="0.25">
      <c r="A5" s="40"/>
      <c r="B5" s="11"/>
      <c r="C5" s="11">
        <f>COUNTIF('Stock on Loan'!A1:Z605, Stoves!A5)</f>
        <v>0</v>
      </c>
      <c r="D5" s="11">
        <f t="shared" si="0"/>
        <v>0</v>
      </c>
      <c r="E5" s="22"/>
      <c r="F5" s="24">
        <f t="shared" si="1"/>
        <v>0</v>
      </c>
      <c r="G5" s="24">
        <f t="shared" si="2"/>
        <v>0</v>
      </c>
    </row>
    <row r="6" spans="1:7" x14ac:dyDescent="0.25">
      <c r="A6" s="11"/>
      <c r="B6" s="11"/>
      <c r="C6" s="11">
        <f>COUNTIF('Stock on Loan'!A1:Z605, Stoves!A6)</f>
        <v>0</v>
      </c>
      <c r="D6" s="11">
        <f t="shared" si="0"/>
        <v>0</v>
      </c>
      <c r="E6" s="22"/>
      <c r="F6" s="24">
        <f t="shared" si="1"/>
        <v>0</v>
      </c>
      <c r="G6" s="24">
        <f t="shared" si="2"/>
        <v>0</v>
      </c>
    </row>
    <row r="7" spans="1:7" x14ac:dyDescent="0.25">
      <c r="A7" s="11"/>
      <c r="B7" s="11"/>
      <c r="C7" s="11">
        <f>COUNTIF('Stock on Loan'!A1:Z605, Stoves!A7)</f>
        <v>0</v>
      </c>
      <c r="D7" s="11">
        <f t="shared" si="0"/>
        <v>0</v>
      </c>
      <c r="E7" s="22"/>
      <c r="F7" s="24">
        <f t="shared" si="1"/>
        <v>0</v>
      </c>
      <c r="G7" s="24">
        <f t="shared" si="2"/>
        <v>0</v>
      </c>
    </row>
    <row r="8" spans="1:7" x14ac:dyDescent="0.25">
      <c r="A8" s="11"/>
      <c r="B8" s="11"/>
      <c r="C8" s="11">
        <f>COUNTIF('Stock on Loan'!A1:Z605, Stoves!A8)</f>
        <v>0</v>
      </c>
      <c r="D8" s="11">
        <f t="shared" si="0"/>
        <v>0</v>
      </c>
      <c r="E8" s="22"/>
      <c r="F8" s="24">
        <f t="shared" si="1"/>
        <v>0</v>
      </c>
      <c r="G8" s="24">
        <f t="shared" si="2"/>
        <v>0</v>
      </c>
    </row>
    <row r="9" spans="1:7" x14ac:dyDescent="0.25">
      <c r="A9" s="11"/>
      <c r="B9" s="11"/>
      <c r="C9" s="11">
        <f>COUNTIF('Stock on Loan'!A1:Z605, Stoves!A9)</f>
        <v>0</v>
      </c>
      <c r="D9" s="11">
        <f t="shared" si="0"/>
        <v>0</v>
      </c>
      <c r="E9" s="22"/>
      <c r="F9" s="24">
        <f t="shared" si="1"/>
        <v>0</v>
      </c>
      <c r="G9" s="24">
        <f t="shared" si="2"/>
        <v>0</v>
      </c>
    </row>
    <row r="10" spans="1:7" x14ac:dyDescent="0.25">
      <c r="A10" s="11"/>
      <c r="B10" s="11"/>
      <c r="C10" s="11">
        <f>COUNTIF('Stock on Loan'!A1:Z605, Stoves!A10)</f>
        <v>0</v>
      </c>
      <c r="D10" s="11">
        <f t="shared" si="0"/>
        <v>0</v>
      </c>
      <c r="E10" s="22"/>
      <c r="F10" s="24">
        <f t="shared" si="1"/>
        <v>0</v>
      </c>
      <c r="G10" s="24">
        <f t="shared" si="2"/>
        <v>0</v>
      </c>
    </row>
    <row r="11" spans="1:7" x14ac:dyDescent="0.25">
      <c r="A11" s="11"/>
      <c r="B11" s="11"/>
      <c r="C11" s="11">
        <f>COUNTIF('Stock on Loan'!A1:Z605, Stoves!A11)</f>
        <v>0</v>
      </c>
      <c r="D11" s="11">
        <f t="shared" si="0"/>
        <v>0</v>
      </c>
      <c r="E11" s="22"/>
      <c r="F11" s="24">
        <f t="shared" si="1"/>
        <v>0</v>
      </c>
      <c r="G11" s="24">
        <f t="shared" si="2"/>
        <v>0</v>
      </c>
    </row>
    <row r="12" spans="1:7" x14ac:dyDescent="0.25">
      <c r="A12" s="11"/>
      <c r="B12" s="11"/>
      <c r="C12" s="11">
        <f>COUNTIF('Stock on Loan'!A1:Z605, Stoves!A12)</f>
        <v>0</v>
      </c>
      <c r="D12" s="11">
        <f t="shared" si="0"/>
        <v>0</v>
      </c>
      <c r="E12" s="22"/>
      <c r="F12" s="24">
        <f t="shared" si="1"/>
        <v>0</v>
      </c>
      <c r="G12" s="24">
        <f t="shared" si="2"/>
        <v>0</v>
      </c>
    </row>
    <row r="13" spans="1:7" x14ac:dyDescent="0.25">
      <c r="A13" s="11"/>
      <c r="B13" s="11"/>
      <c r="C13" s="11">
        <f>COUNTIF('Stock on Loan'!A1:Z605, Stoves!A13)</f>
        <v>0</v>
      </c>
      <c r="D13" s="11">
        <f t="shared" si="0"/>
        <v>0</v>
      </c>
      <c r="E13" s="22"/>
      <c r="F13" s="24">
        <f t="shared" si="1"/>
        <v>0</v>
      </c>
      <c r="G13" s="24">
        <f t="shared" si="2"/>
        <v>0</v>
      </c>
    </row>
    <row r="14" spans="1:7" x14ac:dyDescent="0.25">
      <c r="A14" s="11"/>
      <c r="B14" s="11"/>
      <c r="C14" s="11">
        <f>COUNTIF('Stock on Loan'!A1:Z605, Stoves!A14)</f>
        <v>0</v>
      </c>
      <c r="D14" s="11">
        <f t="shared" si="0"/>
        <v>0</v>
      </c>
      <c r="E14" s="22"/>
      <c r="F14" s="24">
        <f t="shared" si="1"/>
        <v>0</v>
      </c>
      <c r="G14" s="24">
        <f t="shared" si="2"/>
        <v>0</v>
      </c>
    </row>
    <row r="15" spans="1:7" x14ac:dyDescent="0.25">
      <c r="A15" s="11"/>
      <c r="B15" s="11"/>
      <c r="C15" s="11">
        <f>COUNTIF('Stock on Loan'!A1:Z605, Stoves!A15)</f>
        <v>0</v>
      </c>
      <c r="D15" s="11">
        <f t="shared" si="0"/>
        <v>0</v>
      </c>
      <c r="E15" s="22"/>
      <c r="F15" s="24">
        <f t="shared" si="1"/>
        <v>0</v>
      </c>
      <c r="G15" s="24">
        <f t="shared" si="2"/>
        <v>0</v>
      </c>
    </row>
    <row r="16" spans="1:7" x14ac:dyDescent="0.25">
      <c r="A16" s="11"/>
      <c r="B16" s="11"/>
      <c r="C16" s="11">
        <f>COUNTIF('Stock on Loan'!A1:Z605, Stoves!A16)</f>
        <v>0</v>
      </c>
      <c r="D16" s="11">
        <f t="shared" si="0"/>
        <v>0</v>
      </c>
      <c r="E16" s="22"/>
      <c r="F16" s="24">
        <f t="shared" si="1"/>
        <v>0</v>
      </c>
      <c r="G16" s="24">
        <f t="shared" si="2"/>
        <v>0</v>
      </c>
    </row>
    <row r="17" spans="1:7" x14ac:dyDescent="0.25">
      <c r="A17" s="11"/>
      <c r="B17" s="11"/>
      <c r="C17" s="11">
        <f>COUNTIF('Stock on Loan'!A1:Z605, Stoves!A17)</f>
        <v>0</v>
      </c>
      <c r="D17" s="11">
        <f t="shared" si="0"/>
        <v>0</v>
      </c>
      <c r="E17" s="22"/>
      <c r="F17" s="24">
        <f t="shared" si="1"/>
        <v>0</v>
      </c>
      <c r="G17" s="24">
        <f t="shared" si="2"/>
        <v>0</v>
      </c>
    </row>
    <row r="18" spans="1:7" x14ac:dyDescent="0.25">
      <c r="A18" s="11"/>
      <c r="B18" s="11"/>
      <c r="C18" s="11">
        <f>COUNTIF('Stock on Loan'!A1:Z605, Stoves!A18)</f>
        <v>0</v>
      </c>
      <c r="D18" s="11">
        <f t="shared" si="0"/>
        <v>0</v>
      </c>
      <c r="E18" s="22"/>
      <c r="F18" s="24">
        <f t="shared" si="1"/>
        <v>0</v>
      </c>
      <c r="G18" s="24">
        <f t="shared" si="2"/>
        <v>0</v>
      </c>
    </row>
    <row r="19" spans="1:7" x14ac:dyDescent="0.25">
      <c r="A19" s="11"/>
      <c r="B19" s="11"/>
      <c r="C19" s="11">
        <f>COUNTIF('Stock on Loan'!A1:Z605, Stoves!A19)</f>
        <v>0</v>
      </c>
      <c r="D19" s="11">
        <f t="shared" si="0"/>
        <v>0</v>
      </c>
      <c r="E19" s="22"/>
      <c r="F19" s="24">
        <f t="shared" si="1"/>
        <v>0</v>
      </c>
      <c r="G19" s="24">
        <f t="shared" si="2"/>
        <v>0</v>
      </c>
    </row>
    <row r="20" spans="1:7" ht="15.75" thickBot="1" x14ac:dyDescent="0.3">
      <c r="A20" s="17"/>
      <c r="B20" s="17"/>
      <c r="C20" s="17">
        <f>COUNTIF('Stock on Loan'!A1:Z605, Stoves!A20)</f>
        <v>0</v>
      </c>
      <c r="D20" s="17">
        <f t="shared" si="0"/>
        <v>0</v>
      </c>
      <c r="E20" s="23"/>
      <c r="F20" s="24">
        <f t="shared" si="1"/>
        <v>0</v>
      </c>
      <c r="G20" s="24">
        <f t="shared" si="2"/>
        <v>0</v>
      </c>
    </row>
    <row r="21" spans="1:7" x14ac:dyDescent="0.25">
      <c r="C21" s="9">
        <f>SUM(C2:C20)</f>
        <v>0</v>
      </c>
      <c r="F21" s="24">
        <f>SUM(F2:F20)</f>
        <v>0</v>
      </c>
      <c r="G21" s="24">
        <f>SUM(G2:G20)</f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2"/>
  <sheetViews>
    <sheetView workbookViewId="0">
      <selection activeCell="I6" sqref="I6"/>
    </sheetView>
  </sheetViews>
  <sheetFormatPr defaultRowHeight="15" x14ac:dyDescent="0.25"/>
  <cols>
    <col min="1" max="1" width="32.28515625" bestFit="1" customWidth="1"/>
    <col min="2" max="2" width="13.28515625" customWidth="1"/>
    <col min="3" max="3" width="15.5703125" bestFit="1" customWidth="1"/>
    <col min="4" max="4" width="16.7109375" bestFit="1" customWidth="1"/>
    <col min="5" max="5" width="15" bestFit="1" customWidth="1"/>
    <col min="6" max="6" width="17.7109375" bestFit="1" customWidth="1"/>
    <col min="7" max="7" width="25.140625" bestFit="1" customWidth="1"/>
  </cols>
  <sheetData>
    <row r="1" spans="1:7" ht="30" x14ac:dyDescent="0.25">
      <c r="A1" s="19" t="s">
        <v>17</v>
      </c>
      <c r="B1" s="19" t="s">
        <v>2</v>
      </c>
      <c r="C1" s="19" t="s">
        <v>3</v>
      </c>
      <c r="D1" s="19" t="s">
        <v>4</v>
      </c>
      <c r="E1" s="20" t="s">
        <v>18</v>
      </c>
      <c r="F1" s="32" t="s">
        <v>66</v>
      </c>
      <c r="G1" s="32" t="s">
        <v>65</v>
      </c>
    </row>
    <row r="2" spans="1:7" x14ac:dyDescent="0.25">
      <c r="A2" s="40"/>
      <c r="B2" s="40"/>
      <c r="C2" s="11">
        <f>COUNTIF('Stock on Loan'!A1:Z605, Rucksacks!A2)</f>
        <v>0</v>
      </c>
      <c r="D2" s="11">
        <f>SUM(B2-C2)</f>
        <v>0</v>
      </c>
      <c r="E2" s="22"/>
      <c r="F2" s="24">
        <f>SUM(E2*B2)</f>
        <v>0</v>
      </c>
      <c r="G2" s="24">
        <f>SUM(E2*C2)</f>
        <v>0</v>
      </c>
    </row>
    <row r="3" spans="1:7" x14ac:dyDescent="0.25">
      <c r="A3" s="40"/>
      <c r="B3" s="40"/>
      <c r="C3" s="11">
        <f>COUNTIF('Stock on Loan'!A1:Z605, Rucksacks!A3)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24">
        <f t="shared" ref="G3:G20" si="2">SUM(E3*C3)</f>
        <v>0</v>
      </c>
    </row>
    <row r="4" spans="1:7" x14ac:dyDescent="0.25">
      <c r="A4" s="40"/>
      <c r="B4" s="40"/>
      <c r="C4" s="11">
        <f>COUNTIF('Stock on Loan'!A1:Z605, Rucksacks!A4)</f>
        <v>0</v>
      </c>
      <c r="D4" s="11">
        <f t="shared" si="0"/>
        <v>0</v>
      </c>
      <c r="E4" s="22"/>
      <c r="F4" s="24">
        <f t="shared" si="1"/>
        <v>0</v>
      </c>
      <c r="G4" s="24">
        <f t="shared" si="2"/>
        <v>0</v>
      </c>
    </row>
    <row r="5" spans="1:7" x14ac:dyDescent="0.25">
      <c r="A5" s="40"/>
      <c r="B5" s="40"/>
      <c r="C5" s="11">
        <f>COUNTIF('Stock on Loan'!A1:Z605, Rucksacks!A5)</f>
        <v>0</v>
      </c>
      <c r="D5" s="11">
        <f t="shared" si="0"/>
        <v>0</v>
      </c>
      <c r="E5" s="22"/>
      <c r="F5" s="24">
        <f t="shared" si="1"/>
        <v>0</v>
      </c>
      <c r="G5" s="24">
        <f t="shared" si="2"/>
        <v>0</v>
      </c>
    </row>
    <row r="6" spans="1:7" x14ac:dyDescent="0.25">
      <c r="A6" s="40"/>
      <c r="B6" s="40"/>
      <c r="C6" s="11">
        <f>COUNTIF('Stock on Loan'!A1:Z605, Rucksacks!A6)</f>
        <v>0</v>
      </c>
      <c r="D6" s="11">
        <f t="shared" si="0"/>
        <v>0</v>
      </c>
      <c r="E6" s="22"/>
      <c r="F6" s="24">
        <f t="shared" si="1"/>
        <v>0</v>
      </c>
      <c r="G6" s="24">
        <f t="shared" si="2"/>
        <v>0</v>
      </c>
    </row>
    <row r="7" spans="1:7" x14ac:dyDescent="0.25">
      <c r="A7" s="40"/>
      <c r="B7" s="40"/>
      <c r="C7" s="11">
        <f>COUNTIF('Stock on Loan'!A1:Z605, Rucksacks!A7)</f>
        <v>0</v>
      </c>
      <c r="D7" s="11">
        <f t="shared" si="0"/>
        <v>0</v>
      </c>
      <c r="E7" s="22"/>
      <c r="F7" s="24">
        <f t="shared" si="1"/>
        <v>0</v>
      </c>
      <c r="G7" s="24">
        <f t="shared" si="2"/>
        <v>0</v>
      </c>
    </row>
    <row r="8" spans="1:7" x14ac:dyDescent="0.25">
      <c r="A8" s="40"/>
      <c r="B8" s="40"/>
      <c r="C8" s="11">
        <f>COUNTIF('Stock on Loan'!A1:Z605, Rucksacks!A8)</f>
        <v>0</v>
      </c>
      <c r="D8" s="11">
        <f t="shared" si="0"/>
        <v>0</v>
      </c>
      <c r="E8" s="22"/>
      <c r="F8" s="24">
        <f t="shared" si="1"/>
        <v>0</v>
      </c>
      <c r="G8" s="24">
        <f t="shared" si="2"/>
        <v>0</v>
      </c>
    </row>
    <row r="9" spans="1:7" x14ac:dyDescent="0.25">
      <c r="A9" s="40"/>
      <c r="B9" s="40"/>
      <c r="C9" s="11">
        <f>COUNTIF('Stock on Loan'!A1:Z605, Rucksacks!A9)</f>
        <v>0</v>
      </c>
      <c r="D9" s="11">
        <f t="shared" si="0"/>
        <v>0</v>
      </c>
      <c r="E9" s="22"/>
      <c r="F9" s="24">
        <f t="shared" si="1"/>
        <v>0</v>
      </c>
      <c r="G9" s="24">
        <f t="shared" si="2"/>
        <v>0</v>
      </c>
    </row>
    <row r="10" spans="1:7" x14ac:dyDescent="0.25">
      <c r="A10" s="11"/>
      <c r="B10" s="11"/>
      <c r="C10" s="11">
        <f>COUNTIF('Stock on Loan'!A1:Z605, Rucksacks!A10)</f>
        <v>0</v>
      </c>
      <c r="D10" s="11">
        <f t="shared" si="0"/>
        <v>0</v>
      </c>
      <c r="E10" s="22"/>
      <c r="F10" s="24">
        <f t="shared" si="1"/>
        <v>0</v>
      </c>
      <c r="G10" s="24">
        <f t="shared" si="2"/>
        <v>0</v>
      </c>
    </row>
    <row r="11" spans="1:7" x14ac:dyDescent="0.25">
      <c r="A11" s="11"/>
      <c r="B11" s="11"/>
      <c r="C11" s="11">
        <f>COUNTIF('Stock on Loan'!A1:Z605, Rucksacks!A11)</f>
        <v>0</v>
      </c>
      <c r="D11" s="11">
        <f t="shared" si="0"/>
        <v>0</v>
      </c>
      <c r="E11" s="22"/>
      <c r="F11" s="24">
        <f t="shared" si="1"/>
        <v>0</v>
      </c>
      <c r="G11" s="24">
        <f t="shared" si="2"/>
        <v>0</v>
      </c>
    </row>
    <row r="12" spans="1:7" x14ac:dyDescent="0.25">
      <c r="A12" s="11"/>
      <c r="B12" s="11"/>
      <c r="C12" s="11">
        <f>COUNTIF('Stock on Loan'!A1:Z605, Rucksacks!A12)</f>
        <v>0</v>
      </c>
      <c r="D12" s="11">
        <f t="shared" si="0"/>
        <v>0</v>
      </c>
      <c r="E12" s="22"/>
      <c r="F12" s="24">
        <f t="shared" si="1"/>
        <v>0</v>
      </c>
      <c r="G12" s="24">
        <f t="shared" si="2"/>
        <v>0</v>
      </c>
    </row>
    <row r="13" spans="1:7" x14ac:dyDescent="0.25">
      <c r="A13" s="11"/>
      <c r="B13" s="11"/>
      <c r="C13" s="11">
        <f>COUNTIF('Stock on Loan'!A1:Z605, Rucksacks!A13)</f>
        <v>0</v>
      </c>
      <c r="D13" s="11">
        <f t="shared" si="0"/>
        <v>0</v>
      </c>
      <c r="E13" s="22"/>
      <c r="F13" s="24">
        <f t="shared" si="1"/>
        <v>0</v>
      </c>
      <c r="G13" s="24">
        <f t="shared" si="2"/>
        <v>0</v>
      </c>
    </row>
    <row r="14" spans="1:7" x14ac:dyDescent="0.25">
      <c r="A14" s="11"/>
      <c r="B14" s="11"/>
      <c r="C14" s="11">
        <f>COUNTIF('Stock on Loan'!A1:Z605, Rucksacks!A14)</f>
        <v>0</v>
      </c>
      <c r="D14" s="11">
        <f t="shared" si="0"/>
        <v>0</v>
      </c>
      <c r="E14" s="22"/>
      <c r="F14" s="24">
        <f t="shared" si="1"/>
        <v>0</v>
      </c>
      <c r="G14" s="24">
        <f t="shared" si="2"/>
        <v>0</v>
      </c>
    </row>
    <row r="15" spans="1:7" x14ac:dyDescent="0.25">
      <c r="A15" s="11"/>
      <c r="B15" s="11"/>
      <c r="C15" s="11">
        <f>COUNTIF('Stock on Loan'!A1:Z605, Rucksacks!A15)</f>
        <v>0</v>
      </c>
      <c r="D15" s="11">
        <f t="shared" si="0"/>
        <v>0</v>
      </c>
      <c r="E15" s="22"/>
      <c r="F15" s="24">
        <f t="shared" si="1"/>
        <v>0</v>
      </c>
      <c r="G15" s="24">
        <f t="shared" si="2"/>
        <v>0</v>
      </c>
    </row>
    <row r="16" spans="1:7" x14ac:dyDescent="0.25">
      <c r="A16" s="11"/>
      <c r="B16" s="11"/>
      <c r="C16" s="11">
        <f>COUNTIF('Stock on Loan'!A1:Z605, Rucksacks!A16)</f>
        <v>0</v>
      </c>
      <c r="D16" s="11">
        <f t="shared" si="0"/>
        <v>0</v>
      </c>
      <c r="E16" s="22"/>
      <c r="F16" s="24">
        <f t="shared" si="1"/>
        <v>0</v>
      </c>
      <c r="G16" s="24">
        <f t="shared" si="2"/>
        <v>0</v>
      </c>
    </row>
    <row r="17" spans="1:7" x14ac:dyDescent="0.25">
      <c r="A17" s="11"/>
      <c r="B17" s="11"/>
      <c r="C17" s="11">
        <f>COUNTIF('Stock on Loan'!A1:Z605, Rucksacks!A17)</f>
        <v>0</v>
      </c>
      <c r="D17" s="11">
        <f t="shared" si="0"/>
        <v>0</v>
      </c>
      <c r="E17" s="22"/>
      <c r="F17" s="24">
        <f t="shared" si="1"/>
        <v>0</v>
      </c>
      <c r="G17" s="24">
        <f t="shared" si="2"/>
        <v>0</v>
      </c>
    </row>
    <row r="18" spans="1:7" x14ac:dyDescent="0.25">
      <c r="A18" s="11"/>
      <c r="B18" s="11"/>
      <c r="C18" s="11">
        <f>COUNTIF('Stock on Loan'!A1:Z605, Rucksacks!A18)</f>
        <v>0</v>
      </c>
      <c r="D18" s="11">
        <f t="shared" si="0"/>
        <v>0</v>
      </c>
      <c r="E18" s="22"/>
      <c r="F18" s="24">
        <f t="shared" si="1"/>
        <v>0</v>
      </c>
      <c r="G18" s="24">
        <f t="shared" si="2"/>
        <v>0</v>
      </c>
    </row>
    <row r="19" spans="1:7" x14ac:dyDescent="0.25">
      <c r="A19" s="11"/>
      <c r="B19" s="11"/>
      <c r="C19" s="11">
        <f>COUNTIF('Stock on Loan'!A1:Z605, Rucksacks!A19)</f>
        <v>0</v>
      </c>
      <c r="D19" s="11">
        <f t="shared" si="0"/>
        <v>0</v>
      </c>
      <c r="E19" s="22"/>
      <c r="F19" s="24">
        <f t="shared" si="1"/>
        <v>0</v>
      </c>
      <c r="G19" s="24">
        <f t="shared" si="2"/>
        <v>0</v>
      </c>
    </row>
    <row r="20" spans="1:7" ht="15.75" thickBot="1" x14ac:dyDescent="0.3">
      <c r="A20" s="17"/>
      <c r="B20" s="17"/>
      <c r="C20" s="17">
        <f>COUNTIF('Stock on Loan'!A1:Z605, Rucksacks!A20)</f>
        <v>0</v>
      </c>
      <c r="D20" s="17">
        <f t="shared" si="0"/>
        <v>0</v>
      </c>
      <c r="E20" s="23"/>
      <c r="F20" s="24">
        <f t="shared" si="1"/>
        <v>0</v>
      </c>
      <c r="G20" s="24">
        <f t="shared" si="2"/>
        <v>0</v>
      </c>
    </row>
    <row r="21" spans="1:7" x14ac:dyDescent="0.25">
      <c r="C21" s="33">
        <f>SUM(C2:C20)</f>
        <v>0</v>
      </c>
      <c r="F21" s="24">
        <f>SUM(F2:F20)</f>
        <v>0</v>
      </c>
      <c r="G21" s="24">
        <f>SUM(G2:G20)</f>
        <v>0</v>
      </c>
    </row>
    <row r="22" spans="1:7" x14ac:dyDescent="0.25">
      <c r="C22" s="33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1"/>
  <sheetViews>
    <sheetView workbookViewId="0">
      <selection activeCell="E2" sqref="E2:E8"/>
    </sheetView>
  </sheetViews>
  <sheetFormatPr defaultRowHeight="15" x14ac:dyDescent="0.25"/>
  <cols>
    <col min="1" max="1" width="17.140625" customWidth="1"/>
    <col min="2" max="2" width="14" customWidth="1"/>
    <col min="3" max="3" width="11.5703125" customWidth="1"/>
    <col min="4" max="4" width="10.42578125" customWidth="1"/>
    <col min="5" max="5" width="15" bestFit="1" customWidth="1"/>
    <col min="6" max="6" width="9.140625" customWidth="1"/>
  </cols>
  <sheetData>
    <row r="1" spans="1:7" ht="30" x14ac:dyDescent="0.25">
      <c r="A1" s="19" t="s">
        <v>19</v>
      </c>
      <c r="B1" s="19" t="s">
        <v>2</v>
      </c>
      <c r="C1" s="19" t="s">
        <v>3</v>
      </c>
      <c r="D1" s="19" t="s">
        <v>4</v>
      </c>
      <c r="E1" s="20" t="s">
        <v>20</v>
      </c>
      <c r="F1" s="32" t="s">
        <v>66</v>
      </c>
      <c r="G1" s="32" t="s">
        <v>65</v>
      </c>
    </row>
    <row r="2" spans="1:7" x14ac:dyDescent="0.25">
      <c r="A2" s="40"/>
      <c r="B2" s="40"/>
      <c r="C2" s="11">
        <f>COUNTIF('Stock on Loan'!A1:Z605, Compasses!A2)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0"/>
      <c r="B3" s="40"/>
      <c r="C3" s="11">
        <f>COUNTIF('Stock on Loan'!A1:Z605, Compasses!A3)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40"/>
      <c r="B4" s="40"/>
      <c r="C4" s="11">
        <f>COUNTIF('Stock on Loan'!A1:Z605, Compasses!A4)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0"/>
      <c r="B5" s="40"/>
      <c r="C5" s="11">
        <f>COUNTIF('Stock on Loan'!A1:Z605, Compasses!A5)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0"/>
      <c r="B6" s="40"/>
      <c r="C6" s="11">
        <f>COUNTIF('Stock on Loan'!A1:Z605, Compasses!A6)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11"/>
      <c r="B7" s="11"/>
      <c r="C7" s="11">
        <f>COUNTIF('Stock on Loan'!A1:Z605, Compasses!A7)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11"/>
      <c r="B8" s="11"/>
      <c r="C8" s="11">
        <f>COUNTIF('Stock on Loan'!A1:Z605, Compasses!A8)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11"/>
      <c r="B9" s="11"/>
      <c r="C9" s="11">
        <f>COUNTIF('Stock on Loan'!A1:Z605, Compasses!A9)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11"/>
      <c r="B10" s="11"/>
      <c r="C10" s="11">
        <f>COUNTIF('Stock on Loan'!A1:Z605, Compasses!A10)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11"/>
      <c r="B11" s="11"/>
      <c r="C11" s="11">
        <f>COUNTIF('Stock on Loan'!A1:Z605, Compasses!A11)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11"/>
      <c r="B12" s="11"/>
      <c r="C12" s="11">
        <f>COUNTIF('Stock on Loan'!A1:Z605, Compasses!A12)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11"/>
      <c r="B13" s="11"/>
      <c r="C13" s="11">
        <f>COUNTIF('Stock on Loan'!A1:Z605, Compasses!A13)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11"/>
      <c r="B14" s="11"/>
      <c r="C14" s="11">
        <f>COUNTIF('Stock on Loan'!A1:Z605, Compasses!A14)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1"/>
      <c r="B15" s="11"/>
      <c r="C15" s="11">
        <f>COUNTIF('Stock on Loan'!A1:Z605, Compasses!A15)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1"/>
      <c r="B16" s="11"/>
      <c r="C16" s="11">
        <f>COUNTIF('Stock on Loan'!A1:Z605, Compasses!A16)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1"/>
      <c r="B17" s="11"/>
      <c r="C17" s="11">
        <f>COUNTIF('Stock on Loan'!A1:Z605, Compasses!A17)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1"/>
      <c r="B18" s="11"/>
      <c r="C18" s="11">
        <f>COUNTIF('Stock on Loan'!A1:Z605, Compasses!A18)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1"/>
      <c r="B19" s="11"/>
      <c r="C19" s="11">
        <f>COUNTIF('Stock on Loan'!A1:Z605, Compasses!A19)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7"/>
      <c r="B20" s="17"/>
      <c r="C20" s="17">
        <f>COUNTIF('Stock on Loan'!A1:Z605, Compasses!A20)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"/>
  <sheetViews>
    <sheetView workbookViewId="0">
      <selection activeCell="K6" sqref="K6"/>
    </sheetView>
  </sheetViews>
  <sheetFormatPr defaultRowHeight="15" x14ac:dyDescent="0.25"/>
  <cols>
    <col min="1" max="1" width="34.42578125" bestFit="1" customWidth="1"/>
    <col min="2" max="2" width="13.140625" customWidth="1"/>
    <col min="3" max="3" width="11" customWidth="1"/>
    <col min="4" max="4" width="11.5703125" customWidth="1"/>
    <col min="5" max="5" width="8.7109375" customWidth="1"/>
    <col min="6" max="6" width="9.140625" customWidth="1"/>
  </cols>
  <sheetData>
    <row r="1" spans="1:7" ht="30" x14ac:dyDescent="0.25">
      <c r="A1" s="19" t="s">
        <v>21</v>
      </c>
      <c r="B1" s="19" t="s">
        <v>2</v>
      </c>
      <c r="C1" s="19" t="s">
        <v>3</v>
      </c>
      <c r="D1" s="19" t="s">
        <v>4</v>
      </c>
      <c r="E1" s="20" t="s">
        <v>22</v>
      </c>
      <c r="F1" s="32" t="s">
        <v>66</v>
      </c>
      <c r="G1" s="32" t="s">
        <v>65</v>
      </c>
    </row>
    <row r="2" spans="1:7" x14ac:dyDescent="0.25">
      <c r="A2" s="40"/>
      <c r="B2" s="40"/>
      <c r="C2" s="11">
        <f>COUNTIF('Stock on Loan'!A1:Z605, Maps!A2)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0"/>
      <c r="B3" s="40"/>
      <c r="C3" s="11">
        <f>COUNTIF('Stock on Loan'!A1:Z605, Maps!A3)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40"/>
      <c r="B4" s="40"/>
      <c r="C4" s="11">
        <f>COUNTIF('Stock on Loan'!A1:Z605, Maps!A4)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0"/>
      <c r="B5" s="40"/>
      <c r="C5" s="11">
        <f>COUNTIF('Stock on Loan'!A1:Z605, Maps!A5)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0"/>
      <c r="B6" s="40"/>
      <c r="C6" s="11">
        <f>COUNTIF('Stock on Loan'!A1:Z605, Maps!A6)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40"/>
      <c r="B7" s="40"/>
      <c r="C7" s="11">
        <f>COUNTIF('Stock on Loan'!A1:Z605, Maps!A7)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40"/>
      <c r="B8" s="40"/>
      <c r="C8" s="11">
        <f>COUNTIF('Stock on Loan'!A1:Z605, Maps!A8)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40"/>
      <c r="B9" s="40"/>
      <c r="C9" s="11">
        <f>COUNTIF('Stock on Loan'!A1:Z605, Maps!A9)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11"/>
      <c r="B10" s="11"/>
      <c r="C10" s="11">
        <f>COUNTIF('Stock on Loan'!A1:Z605, Maps!A10)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11"/>
      <c r="B11" s="11"/>
      <c r="C11" s="11">
        <f>COUNTIF('Stock on Loan'!A1:Z605, Maps!A11)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11"/>
      <c r="B12" s="11"/>
      <c r="C12" s="11">
        <f>COUNTIF('Stock on Loan'!A1:Z605, Maps!A12)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11"/>
      <c r="B13" s="11"/>
      <c r="C13" s="11">
        <f>COUNTIF('Stock on Loan'!A1:Z605, Maps!A13)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11"/>
      <c r="B14" s="11"/>
      <c r="C14" s="11">
        <f>COUNTIF('Stock on Loan'!A1:Z605, Maps!A14)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1"/>
      <c r="B15" s="11"/>
      <c r="C15" s="11">
        <f>COUNTIF('Stock on Loan'!A1:Z605, Maps!A15)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1"/>
      <c r="B16" s="11"/>
      <c r="C16" s="11">
        <f>COUNTIF('Stock on Loan'!A1:Z605, Maps!A16)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1"/>
      <c r="B17" s="11"/>
      <c r="C17" s="11">
        <f>COUNTIF('Stock on Loan'!A1:Z605, Maps!A17)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1"/>
      <c r="B18" s="11"/>
      <c r="C18" s="11">
        <f>COUNTIF('Stock on Loan'!A1:Z605, Maps!A18)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1"/>
      <c r="B19" s="11"/>
      <c r="C19" s="11">
        <f>COUNTIF('Stock on Loan'!A1:Z605, Maps!A19)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7"/>
      <c r="B20" s="17"/>
      <c r="C20" s="17">
        <f>COUNTIF('Stock on Loan'!A1:Z605, Maps!A20)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1"/>
  <sheetViews>
    <sheetView workbookViewId="0">
      <selection activeCell="K7" sqref="K7"/>
    </sheetView>
  </sheetViews>
  <sheetFormatPr defaultRowHeight="15" x14ac:dyDescent="0.25"/>
  <cols>
    <col min="1" max="1" width="44.28515625" bestFit="1" customWidth="1"/>
    <col min="2" max="2" width="13.28515625" customWidth="1"/>
    <col min="3" max="3" width="11" customWidth="1"/>
    <col min="4" max="4" width="11.42578125" customWidth="1"/>
    <col min="5" max="5" width="9" customWidth="1"/>
    <col min="6" max="6" width="9.140625" customWidth="1"/>
  </cols>
  <sheetData>
    <row r="1" spans="1:7" ht="30" x14ac:dyDescent="0.25">
      <c r="A1" s="19" t="s">
        <v>28</v>
      </c>
      <c r="B1" s="19" t="s">
        <v>2</v>
      </c>
      <c r="C1" s="19" t="s">
        <v>3</v>
      </c>
      <c r="D1" s="19" t="s">
        <v>4</v>
      </c>
      <c r="E1" s="20" t="s">
        <v>27</v>
      </c>
      <c r="F1" s="32" t="s">
        <v>66</v>
      </c>
      <c r="G1" s="32" t="s">
        <v>65</v>
      </c>
    </row>
    <row r="2" spans="1:7" x14ac:dyDescent="0.25">
      <c r="A2" s="40"/>
      <c r="B2" s="11"/>
      <c r="C2" s="11">
        <f>COUNTIF('Stock on Loan'!A1:Z605, Clothing!A2)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0"/>
      <c r="B3" s="11"/>
      <c r="C3" s="11">
        <f>COUNTIF('Stock on Loan'!A1:Z605, Clothing!A3)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40"/>
      <c r="B4" s="11"/>
      <c r="C4" s="11">
        <f>COUNTIF('Stock on Loan'!A1:Z605, Clothing!A4)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0"/>
      <c r="B5" s="11"/>
      <c r="C5" s="11">
        <f>COUNTIF('Stock on Loan'!A1:Z605, Clothing!A5)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0"/>
      <c r="B6" s="11"/>
      <c r="C6" s="11">
        <f>COUNTIF('Stock on Loan'!A1:Z605, Clothing!A6)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40"/>
      <c r="B7" s="11"/>
      <c r="C7" s="11">
        <f>COUNTIF('Stock on Loan'!A1:Z605, Clothing!A7)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40"/>
      <c r="B8" s="11"/>
      <c r="C8" s="11">
        <f>COUNTIF('Stock on Loan'!A1:Z605, Clothing!A8)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40"/>
      <c r="B9" s="11"/>
      <c r="C9" s="11">
        <f>COUNTIF('Stock on Loan'!A1:Z605, Clothing!A9)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40"/>
      <c r="B10" s="11"/>
      <c r="C10" s="11">
        <f>COUNTIF('Stock on Loan'!A1:Z605, Clothing!A10)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40"/>
      <c r="B11" s="11"/>
      <c r="C11" s="11">
        <f>COUNTIF('Stock on Loan'!A1:Z605, Clothing!A11)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40"/>
      <c r="B12" s="11"/>
      <c r="C12" s="11">
        <f>COUNTIF('Stock on Loan'!A1:Z605, Clothing!A12)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40"/>
      <c r="B13" s="11"/>
      <c r="C13" s="11">
        <f>COUNTIF('Stock on Loan'!A1:Z605, Clothing!A13)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40"/>
      <c r="B14" s="11"/>
      <c r="C14" s="11">
        <f>COUNTIF('Stock on Loan'!A1:Z605, Clothing!A14)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1"/>
      <c r="B15" s="11"/>
      <c r="C15" s="11">
        <f>COUNTIF('Stock on Loan'!A1:Z605, Clothing!A15)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1"/>
      <c r="B16" s="11"/>
      <c r="C16" s="11">
        <f>COUNTIF('Stock on Loan'!A1:Z605, Clothing!A16)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1"/>
      <c r="B17" s="11"/>
      <c r="C17" s="11">
        <f>COUNTIF('Stock on Loan'!A1:Z605, Clothing!A17)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1"/>
      <c r="B18" s="11"/>
      <c r="C18" s="11">
        <f>COUNTIF('Stock on Loan'!A1:Z605, Clothing!A18)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1"/>
      <c r="B19" s="11"/>
      <c r="C19" s="11">
        <f>COUNTIF('Stock on Loan'!A1:Z605, Clothing!A19)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7"/>
      <c r="B20" s="17"/>
      <c r="C20" s="17">
        <f>COUNTIF('Stock on Loan'!A1:Z605, Clothing!A20)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1"/>
  <sheetViews>
    <sheetView workbookViewId="0">
      <selection activeCell="J3" sqref="J3"/>
    </sheetView>
  </sheetViews>
  <sheetFormatPr defaultRowHeight="15" x14ac:dyDescent="0.25"/>
  <cols>
    <col min="1" max="1" width="36.140625" bestFit="1" customWidth="1"/>
    <col min="2" max="2" width="13.5703125" customWidth="1"/>
    <col min="3" max="3" width="11.28515625" customWidth="1"/>
    <col min="4" max="4" width="11.42578125" customWidth="1"/>
    <col min="5" max="5" width="15" bestFit="1" customWidth="1"/>
    <col min="6" max="6" width="9.140625" customWidth="1"/>
  </cols>
  <sheetData>
    <row r="1" spans="1:7" ht="30" x14ac:dyDescent="0.25">
      <c r="A1" s="19" t="s">
        <v>29</v>
      </c>
      <c r="B1" s="19" t="s">
        <v>2</v>
      </c>
      <c r="C1" s="19" t="s">
        <v>3</v>
      </c>
      <c r="D1" s="19" t="s">
        <v>4</v>
      </c>
      <c r="E1" s="20" t="s">
        <v>23</v>
      </c>
      <c r="F1" s="32" t="s">
        <v>66</v>
      </c>
      <c r="G1" s="32" t="s">
        <v>65</v>
      </c>
    </row>
    <row r="2" spans="1:7" x14ac:dyDescent="0.25">
      <c r="A2" s="40"/>
      <c r="B2" s="40"/>
      <c r="C2" s="11">
        <f>COUNTIF('Stock on Loan'!A1:Z605, Boots!A2)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0"/>
      <c r="B3" s="40"/>
      <c r="C3" s="11">
        <f>COUNTIF('Stock on Loan'!A1:Z605, Boots!A3)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40"/>
      <c r="B4" s="40"/>
      <c r="C4" s="11">
        <f>COUNTIF('Stock on Loan'!A1:Z605, Boots!A4)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0"/>
      <c r="B5" s="40"/>
      <c r="C5" s="11">
        <f>COUNTIF('Stock on Loan'!A1:Z605, Boots!A5)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0"/>
      <c r="B6" s="40"/>
      <c r="C6" s="11">
        <f>COUNTIF('Stock on Loan'!A1:Z605, Boots!A6)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40"/>
      <c r="B7" s="40"/>
      <c r="C7" s="11">
        <f>COUNTIF('Stock on Loan'!A1:Z605, Boots!A7)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40"/>
      <c r="B8" s="40"/>
      <c r="C8" s="11">
        <f>COUNTIF('Stock on Loan'!A1:Z605, Boots!A8)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40"/>
      <c r="B9" s="40"/>
      <c r="C9" s="11">
        <f>COUNTIF('Stock on Loan'!A1:Z605, Boots!A9)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11"/>
      <c r="B10" s="11"/>
      <c r="C10" s="11">
        <f>COUNTIF('Stock on Loan'!A1:Z605, Boots!A10)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11"/>
      <c r="B11" s="11"/>
      <c r="C11" s="11">
        <f>COUNTIF('Stock on Loan'!A1:Z605, Boots!A11)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11"/>
      <c r="B12" s="11"/>
      <c r="C12" s="11">
        <f>COUNTIF('Stock on Loan'!A1:Z605, Boots!A12)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11"/>
      <c r="B13" s="11"/>
      <c r="C13" s="11">
        <f>COUNTIF('Stock on Loan'!A1:Z605, Boots!A13)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11"/>
      <c r="B14" s="11"/>
      <c r="C14" s="11">
        <f>COUNTIF('Stock on Loan'!A1:Z605, Boots!A14)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1"/>
      <c r="B15" s="11"/>
      <c r="C15" s="11">
        <f>COUNTIF('Stock on Loan'!A1:Z605, Boots!A15)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1"/>
      <c r="B16" s="11"/>
      <c r="C16" s="11">
        <f>COUNTIF('Stock on Loan'!A1:Z605, Boots!A16)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1"/>
      <c r="B17" s="11"/>
      <c r="C17" s="11">
        <f>COUNTIF('Stock on Loan'!A1:Z605, Boots!A17)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1"/>
      <c r="B18" s="11"/>
      <c r="C18" s="11">
        <f>COUNTIF('Stock on Loan'!A1:Z605, Boots!A18)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1"/>
      <c r="B19" s="11"/>
      <c r="C19" s="11">
        <f>COUNTIF('Stock on Loan'!A1:Z605, Boots!A19)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7"/>
      <c r="B20" s="17"/>
      <c r="C20" s="17">
        <f>COUNTIF('Stock on Loan'!A1:Z605, Boots!A20)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1"/>
  <sheetViews>
    <sheetView workbookViewId="0">
      <selection activeCell="J3" sqref="J3"/>
    </sheetView>
  </sheetViews>
  <sheetFormatPr defaultRowHeight="15" x14ac:dyDescent="0.25"/>
  <cols>
    <col min="1" max="1" width="34.85546875" bestFit="1" customWidth="1"/>
    <col min="2" max="2" width="13.140625" customWidth="1"/>
    <col min="3" max="3" width="11.140625" customWidth="1"/>
    <col min="4" max="4" width="12.28515625" customWidth="1"/>
    <col min="5" max="5" width="10.140625" customWidth="1"/>
    <col min="6" max="6" width="9.140625" customWidth="1"/>
  </cols>
  <sheetData>
    <row r="1" spans="1:7" ht="30" x14ac:dyDescent="0.25">
      <c r="A1" s="19" t="s">
        <v>25</v>
      </c>
      <c r="B1" s="19" t="s">
        <v>2</v>
      </c>
      <c r="C1" s="19" t="s">
        <v>3</v>
      </c>
      <c r="D1" s="19" t="s">
        <v>4</v>
      </c>
      <c r="E1" s="20" t="s">
        <v>24</v>
      </c>
      <c r="F1" s="32" t="s">
        <v>66</v>
      </c>
      <c r="G1" s="32" t="s">
        <v>65</v>
      </c>
    </row>
    <row r="2" spans="1:7" x14ac:dyDescent="0.25">
      <c r="A2" s="40"/>
      <c r="B2" s="40"/>
      <c r="C2" s="11">
        <f>COUNTIF('Stock on Loan'!A1:Z605, 'Emergency Items'!A2)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0"/>
      <c r="B3" s="40"/>
      <c r="C3" s="11">
        <f>COUNTIF('Stock on Loan'!A1:Z605, 'Emergency Items'!A3)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40"/>
      <c r="B4" s="40"/>
      <c r="C4" s="11">
        <f>COUNTIF('Stock on Loan'!A1:Z605, 'Emergency Items'!A4)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0"/>
      <c r="B5" s="40"/>
      <c r="C5" s="11">
        <f>COUNTIF('Stock on Loan'!A1:Z605, 'Emergency Items'!A5)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0"/>
      <c r="B6" s="40"/>
      <c r="C6" s="11">
        <f>COUNTIF('Stock on Loan'!A1:Z605, 'Emergency Items'!A6)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40"/>
      <c r="B7" s="40"/>
      <c r="C7" s="11">
        <f>COUNTIF('Stock on Loan'!A1:Z605, 'Emergency Items'!A7)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41"/>
      <c r="B8" s="40"/>
      <c r="C8" s="11">
        <f>COUNTIF('Stock on Loan'!A1:Z605, 'Emergency Items'!A8)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41"/>
      <c r="B9" s="40"/>
      <c r="C9" s="11">
        <f>COUNTIF('Stock on Loan'!A1:Z605, 'Emergency Items'!A9)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40"/>
      <c r="B10" s="40"/>
      <c r="C10" s="11">
        <f>COUNTIF('Stock on Loan'!A1:Z605, 'Emergency Items'!A10)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40"/>
      <c r="B11" s="40"/>
      <c r="C11" s="11">
        <f>COUNTIF('Stock on Loan'!A1:Z605, 'Emergency Items'!A11)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40"/>
      <c r="B12" s="40"/>
      <c r="C12" s="11">
        <f>COUNTIF('Stock on Loan'!A1:Z605, 'Emergency Items'!A12)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11"/>
      <c r="B13" s="11"/>
      <c r="C13" s="11">
        <f>COUNTIF('Stock on Loan'!A1:Z605, 'Emergency Items'!A13)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11"/>
      <c r="B14" s="11"/>
      <c r="C14" s="11">
        <f>COUNTIF('Stock on Loan'!A1:Z605, 'Emergency Items'!A14)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1"/>
      <c r="B15" s="11"/>
      <c r="C15" s="11">
        <f>COUNTIF('Stock on Loan'!A1:Z605, 'Emergency Items'!A15)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1"/>
      <c r="B16" s="11"/>
      <c r="C16" s="11">
        <f>COUNTIF('Stock on Loan'!A1:Z605, 'Emergency Items'!A16)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1"/>
      <c r="B17" s="11"/>
      <c r="C17" s="11">
        <f>COUNTIF('Stock on Loan'!A1:Z605, 'Emergency Items'!A17)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1"/>
      <c r="B18" s="11"/>
      <c r="C18" s="11">
        <f>COUNTIF('Stock on Loan'!A1:Z605, 'Emergency Items'!A18)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1"/>
      <c r="B19" s="11"/>
      <c r="C19" s="11">
        <f>COUNTIF('Stock on Loan'!A1:Z605, 'Emergency Items'!A19)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7"/>
      <c r="B20" s="17"/>
      <c r="C20" s="17">
        <f>COUNTIF('Stock on Loan'!A1:Z605, 'Emergency Items'!A20)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1"/>
  <sheetViews>
    <sheetView workbookViewId="0">
      <selection activeCell="E2" sqref="E2:E9"/>
    </sheetView>
  </sheetViews>
  <sheetFormatPr defaultRowHeight="15" x14ac:dyDescent="0.25"/>
  <cols>
    <col min="1" max="1" width="27.42578125" bestFit="1" customWidth="1"/>
    <col min="2" max="2" width="13.140625" customWidth="1"/>
    <col min="3" max="4" width="11" customWidth="1"/>
    <col min="5" max="5" width="8.42578125" customWidth="1"/>
    <col min="6" max="6" width="9.140625" customWidth="1"/>
  </cols>
  <sheetData>
    <row r="1" spans="1:7" ht="45" x14ac:dyDescent="0.25">
      <c r="A1" s="18" t="s">
        <v>26</v>
      </c>
      <c r="B1" s="19" t="s">
        <v>2</v>
      </c>
      <c r="C1" s="19" t="s">
        <v>3</v>
      </c>
      <c r="D1" s="19" t="s">
        <v>4</v>
      </c>
      <c r="E1" s="20" t="s">
        <v>24</v>
      </c>
      <c r="F1" s="32" t="s">
        <v>66</v>
      </c>
      <c r="G1" s="32" t="s">
        <v>65</v>
      </c>
    </row>
    <row r="2" spans="1:7" x14ac:dyDescent="0.25">
      <c r="A2" s="14"/>
      <c r="B2" s="11"/>
      <c r="C2" s="11">
        <f>COUNTIF('Stock on Loan'!A1:Z605,A2)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14"/>
      <c r="B3" s="11"/>
      <c r="C3" s="11">
        <f>COUNTIF('Stock on Loan'!A1:Z605,A3)</f>
        <v>0</v>
      </c>
      <c r="D3" s="11">
        <f t="shared" ref="D3:D20" si="0">SUM(B3-C3)</f>
        <v>0</v>
      </c>
      <c r="E3" s="22"/>
      <c r="F3" s="24">
        <f t="shared" ref="F3:F20" si="1">SUM(E3*B3)</f>
        <v>0</v>
      </c>
      <c r="G3" s="31">
        <f t="shared" ref="G3:G20" si="2">SUM(E3*C3)</f>
        <v>0</v>
      </c>
    </row>
    <row r="4" spans="1:7" x14ac:dyDescent="0.25">
      <c r="A4" s="14"/>
      <c r="B4" s="11"/>
      <c r="C4" s="11">
        <f>COUNTIF('Stock on Loan'!A1:Z605,A4)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14"/>
      <c r="B5" s="11"/>
      <c r="C5" s="11">
        <f>COUNTIF('Stock on Loan'!A1:Z605,A5)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14"/>
      <c r="B6" s="11"/>
      <c r="C6" s="11">
        <f>COUNTIF('Stock on Loan'!A1:Z605,A6)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14"/>
      <c r="B7" s="11"/>
      <c r="C7" s="11">
        <f>COUNTIF('Stock on Loan'!A1:Z605,A7)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14"/>
      <c r="B8" s="11"/>
      <c r="C8" s="11">
        <f>COUNTIF('Stock on Loan'!A1:Z605,A8)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14"/>
      <c r="B9" s="11"/>
      <c r="C9" s="11">
        <f>COUNTIF('Stock on Loan'!A1:Z605,A9)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14"/>
      <c r="B10" s="11"/>
      <c r="C10" s="11">
        <f>COUNTIF('Stock on Loan'!A1:Z605,A10)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14"/>
      <c r="B11" s="11"/>
      <c r="C11" s="11">
        <f>COUNTIF('Stock on Loan'!A1:Z605,A11)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14"/>
      <c r="B12" s="11"/>
      <c r="C12" s="11">
        <f>COUNTIF('Stock on Loan'!A1:Z605,A12)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14"/>
      <c r="B13" s="11"/>
      <c r="C13" s="11">
        <f>COUNTIF('Stock on Loan'!A1:Z605,A13)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14"/>
      <c r="B14" s="11"/>
      <c r="C14" s="11">
        <f>COUNTIF('Stock on Loan'!A1:Z605,A14)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14"/>
      <c r="B15" s="11"/>
      <c r="C15" s="11">
        <f>COUNTIF('Stock on Loan'!A1:Z605,A15)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14"/>
      <c r="B16" s="11"/>
      <c r="C16" s="11">
        <f>COUNTIF('Stock on Loan'!A1:Z605,A16)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14"/>
      <c r="B17" s="11"/>
      <c r="C17" s="11">
        <f>COUNTIF('Stock on Loan'!A1:Z605,A17)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14"/>
      <c r="B18" s="11"/>
      <c r="C18" s="11">
        <f>COUNTIF('Stock on Loan'!A1:Z605,A18)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14"/>
      <c r="B19" s="11"/>
      <c r="C19" s="11">
        <f>COUNTIF('Stock on Loan'!A1:Z605,A19)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ht="15.75" thickBot="1" x14ac:dyDescent="0.3">
      <c r="A20" s="16"/>
      <c r="B20" s="17"/>
      <c r="C20" s="11">
        <f>COUNTIF('Stock on Loan'!A1:Z605,A20)</f>
        <v>0</v>
      </c>
      <c r="D20" s="17">
        <f t="shared" si="0"/>
        <v>0</v>
      </c>
      <c r="E20" s="23"/>
      <c r="F20" s="24">
        <f t="shared" si="1"/>
        <v>0</v>
      </c>
      <c r="G20" s="31">
        <f t="shared" si="2"/>
        <v>0</v>
      </c>
    </row>
    <row r="21" spans="1:7" x14ac:dyDescent="0.25">
      <c r="C21" s="33">
        <f>SUM(C2:C20)</f>
        <v>0</v>
      </c>
      <c r="F21" s="31">
        <f>SUM(F2:F20)</f>
        <v>0</v>
      </c>
      <c r="G21" s="31">
        <f>SUM(G2:G20)</f>
        <v>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59"/>
  <sheetViews>
    <sheetView workbookViewId="0">
      <selection activeCell="J3" sqref="J3"/>
    </sheetView>
  </sheetViews>
  <sheetFormatPr defaultRowHeight="15" x14ac:dyDescent="0.25"/>
  <cols>
    <col min="1" max="1" width="31" bestFit="1" customWidth="1"/>
    <col min="2" max="2" width="12.7109375" customWidth="1"/>
    <col min="3" max="3" width="11.140625" customWidth="1"/>
    <col min="4" max="4" width="9.5703125" customWidth="1"/>
    <col min="6" max="6" width="9.140625" customWidth="1"/>
  </cols>
  <sheetData>
    <row r="1" spans="1:7" ht="45" x14ac:dyDescent="0.25">
      <c r="A1" s="18" t="s">
        <v>25</v>
      </c>
      <c r="B1" s="19" t="s">
        <v>2</v>
      </c>
      <c r="C1" s="19" t="s">
        <v>3</v>
      </c>
      <c r="D1" s="19" t="s">
        <v>4</v>
      </c>
      <c r="E1" s="20" t="s">
        <v>24</v>
      </c>
      <c r="F1" s="32" t="s">
        <v>66</v>
      </c>
      <c r="G1" s="32" t="s">
        <v>65</v>
      </c>
    </row>
    <row r="2" spans="1:7" x14ac:dyDescent="0.25">
      <c r="A2" s="41"/>
      <c r="B2" s="40"/>
      <c r="C2" s="11">
        <f>COUNTIF('Stock on Loan'!A1:Z605, A2)</f>
        <v>0</v>
      </c>
      <c r="D2" s="11">
        <f>SUM(B2-C2)</f>
        <v>0</v>
      </c>
      <c r="E2" s="22"/>
      <c r="F2" s="24">
        <f>SUM(E2*B2)</f>
        <v>0</v>
      </c>
      <c r="G2" s="31">
        <f>SUM(E2*C2)</f>
        <v>0</v>
      </c>
    </row>
    <row r="3" spans="1:7" x14ac:dyDescent="0.25">
      <c r="A3" s="41"/>
      <c r="B3" s="40"/>
      <c r="C3" s="11">
        <f>COUNTIF('Stock on Loan'!A1:Z605, A3)</f>
        <v>0</v>
      </c>
      <c r="D3" s="11">
        <f t="shared" ref="D3:D51" si="0">SUM(B3-C3)</f>
        <v>0</v>
      </c>
      <c r="E3" s="22"/>
      <c r="F3" s="24">
        <f t="shared" ref="F3:F58" si="1">SUM(E3*B3)</f>
        <v>0</v>
      </c>
      <c r="G3" s="31">
        <f t="shared" ref="G3:G58" si="2">SUM(E3*C3)</f>
        <v>0</v>
      </c>
    </row>
    <row r="4" spans="1:7" x14ac:dyDescent="0.25">
      <c r="A4" s="41"/>
      <c r="B4" s="40"/>
      <c r="C4" s="11">
        <f>COUNTIF('Stock on Loan'!A1:Z605,  A4)</f>
        <v>0</v>
      </c>
      <c r="D4" s="11">
        <f t="shared" si="0"/>
        <v>0</v>
      </c>
      <c r="E4" s="22"/>
      <c r="F4" s="24">
        <f t="shared" si="1"/>
        <v>0</v>
      </c>
      <c r="G4" s="31">
        <f t="shared" si="2"/>
        <v>0</v>
      </c>
    </row>
    <row r="5" spans="1:7" x14ac:dyDescent="0.25">
      <c r="A5" s="41"/>
      <c r="B5" s="40"/>
      <c r="C5" s="11">
        <f>COUNTIF('Stock on Loan'!A1:Z605,  A5)</f>
        <v>0</v>
      </c>
      <c r="D5" s="11">
        <f t="shared" si="0"/>
        <v>0</v>
      </c>
      <c r="E5" s="22"/>
      <c r="F5" s="24">
        <f t="shared" si="1"/>
        <v>0</v>
      </c>
      <c r="G5" s="31">
        <f t="shared" si="2"/>
        <v>0</v>
      </c>
    </row>
    <row r="6" spans="1:7" x14ac:dyDescent="0.25">
      <c r="A6" s="41"/>
      <c r="B6" s="40"/>
      <c r="C6" s="11">
        <f>COUNTIF('Stock on Loan'!A1:Z605,  A6)</f>
        <v>0</v>
      </c>
      <c r="D6" s="11">
        <f t="shared" si="0"/>
        <v>0</v>
      </c>
      <c r="E6" s="22"/>
      <c r="F6" s="24">
        <f t="shared" si="1"/>
        <v>0</v>
      </c>
      <c r="G6" s="31">
        <f t="shared" si="2"/>
        <v>0</v>
      </c>
    </row>
    <row r="7" spans="1:7" x14ac:dyDescent="0.25">
      <c r="A7" s="41"/>
      <c r="B7" s="40"/>
      <c r="C7" s="11">
        <f>COUNTIF('Stock on Loan'!A1:Z605,  A7)</f>
        <v>0</v>
      </c>
      <c r="D7" s="11">
        <f t="shared" si="0"/>
        <v>0</v>
      </c>
      <c r="E7" s="22"/>
      <c r="F7" s="24">
        <f t="shared" si="1"/>
        <v>0</v>
      </c>
      <c r="G7" s="31">
        <f t="shared" si="2"/>
        <v>0</v>
      </c>
    </row>
    <row r="8" spans="1:7" x14ac:dyDescent="0.25">
      <c r="A8" s="41"/>
      <c r="B8" s="40"/>
      <c r="C8" s="11">
        <f>COUNTIF('Stock on Loan'!A1:Z605,  A8)</f>
        <v>0</v>
      </c>
      <c r="D8" s="11">
        <f t="shared" si="0"/>
        <v>0</v>
      </c>
      <c r="E8" s="22"/>
      <c r="F8" s="24">
        <f t="shared" si="1"/>
        <v>0</v>
      </c>
      <c r="G8" s="31">
        <f t="shared" si="2"/>
        <v>0</v>
      </c>
    </row>
    <row r="9" spans="1:7" x14ac:dyDescent="0.25">
      <c r="A9" s="41"/>
      <c r="B9" s="40"/>
      <c r="C9" s="11">
        <f>COUNTIF('Stock on Loan'!A1:Z605,  A9)</f>
        <v>0</v>
      </c>
      <c r="D9" s="11">
        <f t="shared" si="0"/>
        <v>0</v>
      </c>
      <c r="E9" s="22"/>
      <c r="F9" s="24">
        <f t="shared" si="1"/>
        <v>0</v>
      </c>
      <c r="G9" s="31">
        <f t="shared" si="2"/>
        <v>0</v>
      </c>
    </row>
    <row r="10" spans="1:7" x14ac:dyDescent="0.25">
      <c r="A10" s="41"/>
      <c r="B10" s="40"/>
      <c r="C10" s="11">
        <f>COUNTIF('Stock on Loan'!A1:Z605,  A10)</f>
        <v>0</v>
      </c>
      <c r="D10" s="11">
        <f t="shared" si="0"/>
        <v>0</v>
      </c>
      <c r="E10" s="22"/>
      <c r="F10" s="24">
        <f t="shared" si="1"/>
        <v>0</v>
      </c>
      <c r="G10" s="31">
        <f t="shared" si="2"/>
        <v>0</v>
      </c>
    </row>
    <row r="11" spans="1:7" x14ac:dyDescent="0.25">
      <c r="A11" s="41"/>
      <c r="B11" s="40"/>
      <c r="C11" s="11">
        <f>COUNTIF('Stock on Loan'!A1:Z605,  A11)</f>
        <v>0</v>
      </c>
      <c r="D11" s="11">
        <f t="shared" si="0"/>
        <v>0</v>
      </c>
      <c r="E11" s="22"/>
      <c r="F11" s="24">
        <f t="shared" si="1"/>
        <v>0</v>
      </c>
      <c r="G11" s="31">
        <f t="shared" si="2"/>
        <v>0</v>
      </c>
    </row>
    <row r="12" spans="1:7" x14ac:dyDescent="0.25">
      <c r="A12" s="41"/>
      <c r="B12" s="40"/>
      <c r="C12" s="11">
        <f>COUNTIF('Stock on Loan'!A1:Z605,  A12)</f>
        <v>0</v>
      </c>
      <c r="D12" s="11">
        <f t="shared" si="0"/>
        <v>0</v>
      </c>
      <c r="E12" s="22"/>
      <c r="F12" s="24">
        <f t="shared" si="1"/>
        <v>0</v>
      </c>
      <c r="G12" s="31">
        <f t="shared" si="2"/>
        <v>0</v>
      </c>
    </row>
    <row r="13" spans="1:7" x14ac:dyDescent="0.25">
      <c r="A13" s="41"/>
      <c r="B13" s="40"/>
      <c r="C13" s="11">
        <f>COUNTIF('Stock on Loan'!A1:Z605,  A13)</f>
        <v>0</v>
      </c>
      <c r="D13" s="11">
        <f t="shared" si="0"/>
        <v>0</v>
      </c>
      <c r="E13" s="22"/>
      <c r="F13" s="24">
        <f t="shared" si="1"/>
        <v>0</v>
      </c>
      <c r="G13" s="31">
        <f t="shared" si="2"/>
        <v>0</v>
      </c>
    </row>
    <row r="14" spans="1:7" x14ac:dyDescent="0.25">
      <c r="A14" s="41"/>
      <c r="B14" s="40"/>
      <c r="C14" s="11">
        <f>COUNTIF('Stock on Loan'!A1:Z605,  A14)</f>
        <v>0</v>
      </c>
      <c r="D14" s="11">
        <f t="shared" si="0"/>
        <v>0</v>
      </c>
      <c r="E14" s="22"/>
      <c r="F14" s="24">
        <f t="shared" si="1"/>
        <v>0</v>
      </c>
      <c r="G14" s="31">
        <f t="shared" si="2"/>
        <v>0</v>
      </c>
    </row>
    <row r="15" spans="1:7" x14ac:dyDescent="0.25">
      <c r="A15" s="41"/>
      <c r="B15" s="40"/>
      <c r="C15" s="11">
        <f>COUNTIF('Stock on Loan'!A1:Z605,  A15)</f>
        <v>0</v>
      </c>
      <c r="D15" s="11">
        <f t="shared" si="0"/>
        <v>0</v>
      </c>
      <c r="E15" s="22"/>
      <c r="F15" s="24">
        <f t="shared" si="1"/>
        <v>0</v>
      </c>
      <c r="G15" s="31">
        <f t="shared" si="2"/>
        <v>0</v>
      </c>
    </row>
    <row r="16" spans="1:7" x14ac:dyDescent="0.25">
      <c r="A16" s="41"/>
      <c r="B16" s="40"/>
      <c r="C16" s="11">
        <f>COUNTIF('Stock on Loan'!A1:Z605,  A16)</f>
        <v>0</v>
      </c>
      <c r="D16" s="11">
        <f t="shared" si="0"/>
        <v>0</v>
      </c>
      <c r="E16" s="22"/>
      <c r="F16" s="24">
        <f t="shared" si="1"/>
        <v>0</v>
      </c>
      <c r="G16" s="31">
        <f t="shared" si="2"/>
        <v>0</v>
      </c>
    </row>
    <row r="17" spans="1:7" x14ac:dyDescent="0.25">
      <c r="A17" s="41"/>
      <c r="B17" s="40"/>
      <c r="C17" s="11">
        <f>COUNTIF('Stock on Loan'!A1:Z605,  A17)</f>
        <v>0</v>
      </c>
      <c r="D17" s="11">
        <f t="shared" si="0"/>
        <v>0</v>
      </c>
      <c r="E17" s="22"/>
      <c r="F17" s="24">
        <f t="shared" si="1"/>
        <v>0</v>
      </c>
      <c r="G17" s="31">
        <f t="shared" si="2"/>
        <v>0</v>
      </c>
    </row>
    <row r="18" spans="1:7" x14ac:dyDescent="0.25">
      <c r="A18" s="41"/>
      <c r="B18" s="40"/>
      <c r="C18" s="11">
        <f>COUNTIF('Stock on Loan'!A1:Z605,  A18)</f>
        <v>0</v>
      </c>
      <c r="D18" s="11">
        <f t="shared" si="0"/>
        <v>0</v>
      </c>
      <c r="E18" s="22"/>
      <c r="F18" s="24">
        <f t="shared" si="1"/>
        <v>0</v>
      </c>
      <c r="G18" s="31">
        <f t="shared" si="2"/>
        <v>0</v>
      </c>
    </row>
    <row r="19" spans="1:7" x14ac:dyDescent="0.25">
      <c r="A19" s="41"/>
      <c r="B19" s="40"/>
      <c r="C19" s="11">
        <f>COUNTIF('Stock on Loan'!A1:Z605,  A19)</f>
        <v>0</v>
      </c>
      <c r="D19" s="11">
        <f t="shared" si="0"/>
        <v>0</v>
      </c>
      <c r="E19" s="22"/>
      <c r="F19" s="24">
        <f t="shared" si="1"/>
        <v>0</v>
      </c>
      <c r="G19" s="31">
        <f t="shared" si="2"/>
        <v>0</v>
      </c>
    </row>
    <row r="20" spans="1:7" x14ac:dyDescent="0.25">
      <c r="A20" s="41"/>
      <c r="B20" s="40"/>
      <c r="C20" s="11">
        <f>COUNTIF('Stock on Loan'!A1:Z605,  A20)</f>
        <v>0</v>
      </c>
      <c r="D20" s="11">
        <f t="shared" si="0"/>
        <v>0</v>
      </c>
      <c r="E20" s="22"/>
      <c r="F20" s="24">
        <f t="shared" si="1"/>
        <v>0</v>
      </c>
      <c r="G20" s="31">
        <f t="shared" si="2"/>
        <v>0</v>
      </c>
    </row>
    <row r="21" spans="1:7" x14ac:dyDescent="0.25">
      <c r="A21" s="41"/>
      <c r="B21" s="40"/>
      <c r="C21" s="11">
        <f>COUNTIF('Stock on Loan'!A1:Z605,  A21)</f>
        <v>0</v>
      </c>
      <c r="D21" s="11">
        <f t="shared" si="0"/>
        <v>0</v>
      </c>
      <c r="E21" s="22"/>
      <c r="F21" s="24">
        <f t="shared" si="1"/>
        <v>0</v>
      </c>
      <c r="G21" s="31">
        <f t="shared" si="2"/>
        <v>0</v>
      </c>
    </row>
    <row r="22" spans="1:7" x14ac:dyDescent="0.25">
      <c r="A22" s="41"/>
      <c r="B22" s="40"/>
      <c r="C22" s="11">
        <f>COUNTIF('Stock on Loan'!A1:Z605,  A22)</f>
        <v>0</v>
      </c>
      <c r="D22" s="11">
        <f t="shared" si="0"/>
        <v>0</v>
      </c>
      <c r="E22" s="22"/>
      <c r="F22" s="24">
        <f t="shared" si="1"/>
        <v>0</v>
      </c>
      <c r="G22" s="31">
        <f t="shared" si="2"/>
        <v>0</v>
      </c>
    </row>
    <row r="23" spans="1:7" x14ac:dyDescent="0.25">
      <c r="A23" s="41"/>
      <c r="B23" s="40"/>
      <c r="C23" s="11">
        <f>COUNTIF('Stock on Loan'!A1:Z605,  A23)</f>
        <v>0</v>
      </c>
      <c r="D23" s="11">
        <f t="shared" si="0"/>
        <v>0</v>
      </c>
      <c r="E23" s="22"/>
      <c r="F23" s="24">
        <f t="shared" si="1"/>
        <v>0</v>
      </c>
      <c r="G23" s="31">
        <f t="shared" si="2"/>
        <v>0</v>
      </c>
    </row>
    <row r="24" spans="1:7" x14ac:dyDescent="0.25">
      <c r="A24" s="41"/>
      <c r="B24" s="40"/>
      <c r="C24" s="11">
        <f>COUNTIF('Stock on Loan'!A1:Z605,  A24)</f>
        <v>0</v>
      </c>
      <c r="D24" s="11">
        <f t="shared" si="0"/>
        <v>0</v>
      </c>
      <c r="E24" s="22"/>
      <c r="F24" s="24">
        <f t="shared" si="1"/>
        <v>0</v>
      </c>
      <c r="G24" s="31">
        <f t="shared" si="2"/>
        <v>0</v>
      </c>
    </row>
    <row r="25" spans="1:7" x14ac:dyDescent="0.25">
      <c r="A25" s="41"/>
      <c r="B25" s="40"/>
      <c r="C25" s="11">
        <f>COUNTIF('Stock on Loan'!A1:Z605,  A25)</f>
        <v>0</v>
      </c>
      <c r="D25" s="11">
        <f t="shared" si="0"/>
        <v>0</v>
      </c>
      <c r="E25" s="22"/>
      <c r="F25" s="24">
        <f t="shared" si="1"/>
        <v>0</v>
      </c>
      <c r="G25" s="31">
        <f t="shared" si="2"/>
        <v>0</v>
      </c>
    </row>
    <row r="26" spans="1:7" x14ac:dyDescent="0.25">
      <c r="A26" s="41"/>
      <c r="B26" s="40"/>
      <c r="C26" s="11">
        <f>COUNTIF('Stock on Loan'!A1:Z605,  A26)</f>
        <v>0</v>
      </c>
      <c r="D26" s="11">
        <f t="shared" si="0"/>
        <v>0</v>
      </c>
      <c r="E26" s="22"/>
      <c r="F26" s="24">
        <f t="shared" si="1"/>
        <v>0</v>
      </c>
      <c r="G26" s="31">
        <f t="shared" si="2"/>
        <v>0</v>
      </c>
    </row>
    <row r="27" spans="1:7" x14ac:dyDescent="0.25">
      <c r="A27" s="41"/>
      <c r="B27" s="40"/>
      <c r="C27" s="11">
        <f>COUNTIF('Stock on Loan'!A1:Z605,  A27)</f>
        <v>0</v>
      </c>
      <c r="D27" s="11">
        <f t="shared" si="0"/>
        <v>0</v>
      </c>
      <c r="E27" s="22"/>
      <c r="F27" s="24">
        <f t="shared" si="1"/>
        <v>0</v>
      </c>
      <c r="G27" s="31">
        <f t="shared" si="2"/>
        <v>0</v>
      </c>
    </row>
    <row r="28" spans="1:7" x14ac:dyDescent="0.25">
      <c r="A28" s="41"/>
      <c r="B28" s="40"/>
      <c r="C28" s="11">
        <f>COUNTIF('Stock on Loan'!A1:Z605,  A28)</f>
        <v>0</v>
      </c>
      <c r="D28" s="11">
        <f t="shared" si="0"/>
        <v>0</v>
      </c>
      <c r="E28" s="22"/>
      <c r="F28" s="24">
        <f t="shared" si="1"/>
        <v>0</v>
      </c>
      <c r="G28" s="31">
        <f t="shared" si="2"/>
        <v>0</v>
      </c>
    </row>
    <row r="29" spans="1:7" x14ac:dyDescent="0.25">
      <c r="A29" s="41"/>
      <c r="B29" s="40"/>
      <c r="C29" s="11">
        <f>COUNTIF('Stock on Loan'!A1:Z605,  A29)</f>
        <v>0</v>
      </c>
      <c r="D29" s="11">
        <f t="shared" si="0"/>
        <v>0</v>
      </c>
      <c r="E29" s="22"/>
      <c r="F29" s="24">
        <f t="shared" si="1"/>
        <v>0</v>
      </c>
      <c r="G29" s="31">
        <f t="shared" si="2"/>
        <v>0</v>
      </c>
    </row>
    <row r="30" spans="1:7" x14ac:dyDescent="0.25">
      <c r="A30" s="41"/>
      <c r="B30" s="40"/>
      <c r="C30" s="11">
        <f>COUNTIF('Stock on Loan'!A1:Z605,  A30)</f>
        <v>0</v>
      </c>
      <c r="D30" s="11">
        <f t="shared" si="0"/>
        <v>0</v>
      </c>
      <c r="E30" s="22"/>
      <c r="F30" s="24">
        <f t="shared" si="1"/>
        <v>0</v>
      </c>
      <c r="G30" s="31">
        <f t="shared" si="2"/>
        <v>0</v>
      </c>
    </row>
    <row r="31" spans="1:7" x14ac:dyDescent="0.25">
      <c r="A31" s="41"/>
      <c r="B31" s="40"/>
      <c r="C31" s="11">
        <f>COUNTIF('Stock on Loan'!A1:Z605,  A31)</f>
        <v>0</v>
      </c>
      <c r="D31" s="11">
        <f t="shared" si="0"/>
        <v>0</v>
      </c>
      <c r="E31" s="22"/>
      <c r="F31" s="24">
        <f t="shared" si="1"/>
        <v>0</v>
      </c>
      <c r="G31" s="31">
        <f t="shared" si="2"/>
        <v>0</v>
      </c>
    </row>
    <row r="32" spans="1:7" x14ac:dyDescent="0.25">
      <c r="A32" s="41"/>
      <c r="B32" s="40"/>
      <c r="C32" s="11">
        <f>COUNTIF('Stock on Loan'!A1:Z605,  A32)</f>
        <v>0</v>
      </c>
      <c r="D32" s="11">
        <f t="shared" si="0"/>
        <v>0</v>
      </c>
      <c r="E32" s="22"/>
      <c r="F32" s="24">
        <f t="shared" si="1"/>
        <v>0</v>
      </c>
      <c r="G32" s="31">
        <f t="shared" si="2"/>
        <v>0</v>
      </c>
    </row>
    <row r="33" spans="1:7" x14ac:dyDescent="0.25">
      <c r="A33" s="41"/>
      <c r="B33" s="40"/>
      <c r="C33" s="11">
        <f>COUNTIF('Stock on Loan'!A1:Z605,  A33)</f>
        <v>0</v>
      </c>
      <c r="D33" s="11">
        <f t="shared" si="0"/>
        <v>0</v>
      </c>
      <c r="E33" s="22"/>
      <c r="F33" s="24">
        <f t="shared" si="1"/>
        <v>0</v>
      </c>
      <c r="G33" s="31">
        <f t="shared" si="2"/>
        <v>0</v>
      </c>
    </row>
    <row r="34" spans="1:7" x14ac:dyDescent="0.25">
      <c r="A34" s="41"/>
      <c r="B34" s="40"/>
      <c r="C34" s="11">
        <f>COUNTIF('Stock on Loan'!A1:Z605, A34)</f>
        <v>0</v>
      </c>
      <c r="D34" s="11">
        <f t="shared" si="0"/>
        <v>0</v>
      </c>
      <c r="E34" s="22"/>
      <c r="F34" s="24">
        <f t="shared" si="1"/>
        <v>0</v>
      </c>
      <c r="G34" s="31">
        <f t="shared" si="2"/>
        <v>0</v>
      </c>
    </row>
    <row r="35" spans="1:7" x14ac:dyDescent="0.25">
      <c r="A35" s="41"/>
      <c r="B35" s="40"/>
      <c r="C35" s="11">
        <f>COUNTIF('Stock on Loan'!A1:Z605,  A35)</f>
        <v>0</v>
      </c>
      <c r="D35" s="11">
        <f t="shared" si="0"/>
        <v>0</v>
      </c>
      <c r="E35" s="22"/>
      <c r="F35" s="24">
        <f t="shared" si="1"/>
        <v>0</v>
      </c>
      <c r="G35" s="31">
        <f t="shared" si="2"/>
        <v>0</v>
      </c>
    </row>
    <row r="36" spans="1:7" x14ac:dyDescent="0.25">
      <c r="A36" s="41"/>
      <c r="B36" s="40"/>
      <c r="C36" s="11">
        <f>COUNTIF('Stock on Loan'!A1:Z605,  A36)</f>
        <v>0</v>
      </c>
      <c r="D36" s="11">
        <f t="shared" si="0"/>
        <v>0</v>
      </c>
      <c r="E36" s="22"/>
      <c r="F36" s="24">
        <f t="shared" si="1"/>
        <v>0</v>
      </c>
      <c r="G36" s="31">
        <f t="shared" si="2"/>
        <v>0</v>
      </c>
    </row>
    <row r="37" spans="1:7" x14ac:dyDescent="0.25">
      <c r="A37" s="41"/>
      <c r="B37" s="40"/>
      <c r="C37" s="11">
        <f>COUNTIF('Stock on Loan'!A1:Z605,  A37)</f>
        <v>0</v>
      </c>
      <c r="D37" s="11">
        <f t="shared" si="0"/>
        <v>0</v>
      </c>
      <c r="E37" s="22"/>
      <c r="F37" s="24">
        <f t="shared" si="1"/>
        <v>0</v>
      </c>
      <c r="G37" s="31">
        <f t="shared" si="2"/>
        <v>0</v>
      </c>
    </row>
    <row r="38" spans="1:7" x14ac:dyDescent="0.25">
      <c r="A38" s="41"/>
      <c r="B38" s="40"/>
      <c r="C38" s="11">
        <f>COUNTIF('Stock on Loan'!A1:Z605,  A38)</f>
        <v>0</v>
      </c>
      <c r="D38" s="11">
        <f t="shared" si="0"/>
        <v>0</v>
      </c>
      <c r="E38" s="22"/>
      <c r="F38" s="24">
        <f t="shared" si="1"/>
        <v>0</v>
      </c>
      <c r="G38" s="31">
        <f t="shared" si="2"/>
        <v>0</v>
      </c>
    </row>
    <row r="39" spans="1:7" x14ac:dyDescent="0.25">
      <c r="A39" s="41"/>
      <c r="B39" s="40"/>
      <c r="C39" s="11">
        <f>COUNTIF('Stock on Loan'!A1:Z605,  A39)</f>
        <v>0</v>
      </c>
      <c r="D39" s="11">
        <f t="shared" si="0"/>
        <v>0</v>
      </c>
      <c r="E39" s="22"/>
      <c r="F39" s="24">
        <f t="shared" si="1"/>
        <v>0</v>
      </c>
      <c r="G39" s="31">
        <f t="shared" si="2"/>
        <v>0</v>
      </c>
    </row>
    <row r="40" spans="1:7" x14ac:dyDescent="0.25">
      <c r="A40" s="41"/>
      <c r="B40" s="40"/>
      <c r="C40" s="11">
        <f>COUNTIF('Stock on Loan'!A1:Z605,  A40)</f>
        <v>0</v>
      </c>
      <c r="D40" s="11">
        <f t="shared" si="0"/>
        <v>0</v>
      </c>
      <c r="E40" s="22"/>
      <c r="F40" s="24">
        <f t="shared" si="1"/>
        <v>0</v>
      </c>
      <c r="G40" s="31">
        <f t="shared" si="2"/>
        <v>0</v>
      </c>
    </row>
    <row r="41" spans="1:7" x14ac:dyDescent="0.25">
      <c r="A41" s="41"/>
      <c r="B41" s="40"/>
      <c r="C41" s="11">
        <f>COUNTIF('Stock on Loan'!A1:Z605,  A41)</f>
        <v>0</v>
      </c>
      <c r="D41" s="11">
        <f t="shared" si="0"/>
        <v>0</v>
      </c>
      <c r="E41" s="22"/>
      <c r="F41" s="24">
        <f t="shared" si="1"/>
        <v>0</v>
      </c>
      <c r="G41" s="31">
        <f t="shared" si="2"/>
        <v>0</v>
      </c>
    </row>
    <row r="42" spans="1:7" x14ac:dyDescent="0.25">
      <c r="A42" s="41"/>
      <c r="B42" s="40"/>
      <c r="C42" s="11">
        <f>COUNTIF('Stock on Loan'!A1:Z605,  A42)</f>
        <v>0</v>
      </c>
      <c r="D42" s="11">
        <f t="shared" si="0"/>
        <v>0</v>
      </c>
      <c r="E42" s="22"/>
      <c r="F42" s="24">
        <f t="shared" si="1"/>
        <v>0</v>
      </c>
      <c r="G42" s="31">
        <f t="shared" si="2"/>
        <v>0</v>
      </c>
    </row>
    <row r="43" spans="1:7" x14ac:dyDescent="0.25">
      <c r="A43" s="41"/>
      <c r="B43" s="40"/>
      <c r="C43" s="11">
        <f>COUNTIF('Stock on Loan'!A1:Z605,  A43)</f>
        <v>0</v>
      </c>
      <c r="D43" s="11">
        <f t="shared" si="0"/>
        <v>0</v>
      </c>
      <c r="E43" s="22"/>
      <c r="F43" s="24">
        <f t="shared" si="1"/>
        <v>0</v>
      </c>
      <c r="G43" s="31">
        <f t="shared" si="2"/>
        <v>0</v>
      </c>
    </row>
    <row r="44" spans="1:7" x14ac:dyDescent="0.25">
      <c r="A44" s="41"/>
      <c r="B44" s="40"/>
      <c r="C44" s="11">
        <f>COUNTIF('Stock on Loan'!A1:Z605,  A44)</f>
        <v>0</v>
      </c>
      <c r="D44" s="11">
        <f t="shared" si="0"/>
        <v>0</v>
      </c>
      <c r="E44" s="22"/>
      <c r="F44" s="24">
        <f t="shared" si="1"/>
        <v>0</v>
      </c>
      <c r="G44" s="31">
        <f t="shared" si="2"/>
        <v>0</v>
      </c>
    </row>
    <row r="45" spans="1:7" x14ac:dyDescent="0.25">
      <c r="A45" s="41"/>
      <c r="B45" s="40"/>
      <c r="C45" s="11">
        <f>COUNTIF('Stock on Loan'!A1:Z605,  A45)</f>
        <v>0</v>
      </c>
      <c r="D45" s="11">
        <f t="shared" si="0"/>
        <v>0</v>
      </c>
      <c r="E45" s="22"/>
      <c r="F45" s="24">
        <f t="shared" si="1"/>
        <v>0</v>
      </c>
      <c r="G45" s="31">
        <f t="shared" si="2"/>
        <v>0</v>
      </c>
    </row>
    <row r="46" spans="1:7" x14ac:dyDescent="0.25">
      <c r="A46" s="41"/>
      <c r="B46" s="40"/>
      <c r="C46" s="11">
        <f>COUNTIF('Stock on Loan'!A1:Z605,  A46)</f>
        <v>0</v>
      </c>
      <c r="D46" s="11">
        <f t="shared" si="0"/>
        <v>0</v>
      </c>
      <c r="E46" s="22"/>
      <c r="F46" s="24">
        <f t="shared" si="1"/>
        <v>0</v>
      </c>
      <c r="G46" s="31">
        <f t="shared" si="2"/>
        <v>0</v>
      </c>
    </row>
    <row r="47" spans="1:7" x14ac:dyDescent="0.25">
      <c r="A47" s="41"/>
      <c r="B47" s="40"/>
      <c r="C47" s="11">
        <f>COUNTIF('Stock on Loan'!A1:Z605,  A47)</f>
        <v>0</v>
      </c>
      <c r="D47" s="11">
        <f t="shared" si="0"/>
        <v>0</v>
      </c>
      <c r="E47" s="22"/>
      <c r="F47" s="24">
        <f t="shared" si="1"/>
        <v>0</v>
      </c>
      <c r="G47" s="31">
        <f t="shared" si="2"/>
        <v>0</v>
      </c>
    </row>
    <row r="48" spans="1:7" x14ac:dyDescent="0.25">
      <c r="A48" s="41"/>
      <c r="B48" s="40"/>
      <c r="C48" s="11">
        <f>COUNTIF('Stock on Loan'!A1:Z605,  A48)</f>
        <v>0</v>
      </c>
      <c r="D48" s="11">
        <f t="shared" si="0"/>
        <v>0</v>
      </c>
      <c r="E48" s="22"/>
      <c r="F48" s="24">
        <f t="shared" si="1"/>
        <v>0</v>
      </c>
      <c r="G48" s="31">
        <f t="shared" si="2"/>
        <v>0</v>
      </c>
    </row>
    <row r="49" spans="1:7" x14ac:dyDescent="0.25">
      <c r="A49" s="14"/>
      <c r="B49" s="11"/>
      <c r="C49" s="11">
        <f>COUNTIF('Stock on Loan'!A1:Z605,  A49)</f>
        <v>0</v>
      </c>
      <c r="D49" s="11">
        <f t="shared" si="0"/>
        <v>0</v>
      </c>
      <c r="E49" s="22"/>
      <c r="F49" s="24">
        <f t="shared" si="1"/>
        <v>0</v>
      </c>
      <c r="G49" s="31">
        <f t="shared" si="2"/>
        <v>0</v>
      </c>
    </row>
    <row r="50" spans="1:7" x14ac:dyDescent="0.25">
      <c r="A50" s="14"/>
      <c r="B50" s="11"/>
      <c r="C50" s="11">
        <f>COUNTIF('Stock on Loan'!A1:Z605,  A50)</f>
        <v>0</v>
      </c>
      <c r="D50" s="11">
        <f t="shared" si="0"/>
        <v>0</v>
      </c>
      <c r="E50" s="22"/>
      <c r="F50" s="24">
        <f t="shared" si="1"/>
        <v>0</v>
      </c>
      <c r="G50" s="31">
        <f t="shared" si="2"/>
        <v>0</v>
      </c>
    </row>
    <row r="51" spans="1:7" x14ac:dyDescent="0.25">
      <c r="A51" s="14"/>
      <c r="B51" s="11"/>
      <c r="C51" s="11">
        <f>COUNTIF('Stock on Loan'!A1:Z605,  A51)</f>
        <v>0</v>
      </c>
      <c r="D51" s="11">
        <f t="shared" si="0"/>
        <v>0</v>
      </c>
      <c r="E51" s="22"/>
      <c r="F51" s="24">
        <f t="shared" si="1"/>
        <v>0</v>
      </c>
      <c r="G51" s="31">
        <f t="shared" si="2"/>
        <v>0</v>
      </c>
    </row>
    <row r="52" spans="1:7" x14ac:dyDescent="0.25">
      <c r="A52" s="14"/>
      <c r="B52" s="11"/>
      <c r="C52" s="11">
        <f>COUNTIF('Stock on Loan'!A1:Z605,  A52)</f>
        <v>0</v>
      </c>
      <c r="D52" s="11">
        <f t="shared" ref="D52:D58" si="3">SUM(B52-C52)</f>
        <v>0</v>
      </c>
      <c r="E52" s="22"/>
      <c r="F52" s="24">
        <f t="shared" si="1"/>
        <v>0</v>
      </c>
      <c r="G52" s="31">
        <f t="shared" si="2"/>
        <v>0</v>
      </c>
    </row>
    <row r="53" spans="1:7" x14ac:dyDescent="0.25">
      <c r="A53" s="14"/>
      <c r="B53" s="11"/>
      <c r="C53" s="11">
        <f>COUNTIF('Stock on Loan'!A1:Z605,  A53)</f>
        <v>0</v>
      </c>
      <c r="D53" s="11">
        <f t="shared" si="3"/>
        <v>0</v>
      </c>
      <c r="E53" s="22"/>
      <c r="F53" s="24">
        <f t="shared" si="1"/>
        <v>0</v>
      </c>
      <c r="G53" s="31">
        <f t="shared" si="2"/>
        <v>0</v>
      </c>
    </row>
    <row r="54" spans="1:7" x14ac:dyDescent="0.25">
      <c r="A54" s="14"/>
      <c r="B54" s="11"/>
      <c r="C54" s="11">
        <f>COUNTIF('Stock on Loan'!A1:Z605,  A54)</f>
        <v>0</v>
      </c>
      <c r="D54" s="11">
        <f t="shared" si="3"/>
        <v>0</v>
      </c>
      <c r="E54" s="22"/>
      <c r="F54" s="24">
        <f t="shared" si="1"/>
        <v>0</v>
      </c>
      <c r="G54" s="31">
        <f t="shared" si="2"/>
        <v>0</v>
      </c>
    </row>
    <row r="55" spans="1:7" x14ac:dyDescent="0.25">
      <c r="A55" s="14"/>
      <c r="B55" s="11"/>
      <c r="C55" s="11">
        <f>COUNTIF('Stock on Loan'!A1:Z605,  A55)</f>
        <v>0</v>
      </c>
      <c r="D55" s="11">
        <f t="shared" si="3"/>
        <v>0</v>
      </c>
      <c r="E55" s="22"/>
      <c r="F55" s="24">
        <f t="shared" si="1"/>
        <v>0</v>
      </c>
      <c r="G55" s="31">
        <f t="shared" si="2"/>
        <v>0</v>
      </c>
    </row>
    <row r="56" spans="1:7" x14ac:dyDescent="0.25">
      <c r="A56" s="14"/>
      <c r="B56" s="11"/>
      <c r="C56" s="11">
        <f>COUNTIF('Stock on Loan'!A1:Z605,  A56)</f>
        <v>0</v>
      </c>
      <c r="D56" s="11">
        <f t="shared" si="3"/>
        <v>0</v>
      </c>
      <c r="E56" s="22"/>
      <c r="F56" s="24">
        <f t="shared" si="1"/>
        <v>0</v>
      </c>
      <c r="G56" s="31">
        <f t="shared" si="2"/>
        <v>0</v>
      </c>
    </row>
    <row r="57" spans="1:7" x14ac:dyDescent="0.25">
      <c r="A57" s="14"/>
      <c r="B57" s="11"/>
      <c r="C57" s="11">
        <f>COUNTIF('Stock on Loan'!A1:Z605,  A57)</f>
        <v>0</v>
      </c>
      <c r="D57" s="11">
        <f t="shared" si="3"/>
        <v>0</v>
      </c>
      <c r="E57" s="22"/>
      <c r="F57" s="24">
        <f t="shared" si="1"/>
        <v>0</v>
      </c>
      <c r="G57" s="31">
        <f t="shared" si="2"/>
        <v>0</v>
      </c>
    </row>
    <row r="58" spans="1:7" ht="15.75" thickBot="1" x14ac:dyDescent="0.3">
      <c r="A58" s="16"/>
      <c r="B58" s="17"/>
      <c r="C58" s="17">
        <f>COUNTIF('Stock on Loan'!A1:Z605,  A58)</f>
        <v>0</v>
      </c>
      <c r="D58" s="17">
        <f t="shared" si="3"/>
        <v>0</v>
      </c>
      <c r="E58" s="23"/>
      <c r="F58" s="24">
        <f t="shared" si="1"/>
        <v>0</v>
      </c>
      <c r="G58" s="31">
        <f t="shared" si="2"/>
        <v>0</v>
      </c>
    </row>
    <row r="59" spans="1:7" x14ac:dyDescent="0.25">
      <c r="C59" s="33">
        <f>SUM(C2:C58)</f>
        <v>0</v>
      </c>
      <c r="F59" s="31">
        <f>SUM(F2:F58)</f>
        <v>0</v>
      </c>
      <c r="G59" s="31">
        <f>SUM(G2:G58)</f>
        <v>0</v>
      </c>
    </row>
  </sheetData>
  <pageMargins left="0.7" right="0.7" top="0.75" bottom="0.75" header="0.3" footer="0.3"/>
  <ignoredErrors>
    <ignoredError sqref="C34" formula="1"/>
  </ignoredError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2"/>
  <sheetViews>
    <sheetView workbookViewId="0"/>
  </sheetViews>
  <sheetFormatPr defaultRowHeight="15" x14ac:dyDescent="0.25"/>
  <cols>
    <col min="1" max="1" width="33.5703125" bestFit="1" customWidth="1"/>
    <col min="2" max="2" width="9.85546875" customWidth="1"/>
    <col min="3" max="3" width="39.85546875" bestFit="1" customWidth="1"/>
    <col min="4" max="4" width="9.42578125" customWidth="1"/>
    <col min="5" max="5" width="36.7109375" bestFit="1" customWidth="1"/>
  </cols>
  <sheetData>
    <row r="1" spans="1:5" ht="21" x14ac:dyDescent="0.25">
      <c r="A1" s="34" t="s">
        <v>63</v>
      </c>
      <c r="B1" s="34"/>
      <c r="C1" s="34" t="s">
        <v>67</v>
      </c>
      <c r="D1" s="34"/>
      <c r="E1" s="34" t="s">
        <v>64</v>
      </c>
    </row>
    <row r="2" spans="1:5" ht="31.5" x14ac:dyDescent="0.25">
      <c r="A2" s="35">
        <f>SUM(Tents!C21,Stoves!C21,Rucksacks!C21,Compasses!C21,Maps!C21,Clothing!C21,Boots!C21,'Emergency Items'!C21,'Gas Bottles'!C21,'Miscellaneous Items'!C59)</f>
        <v>0</v>
      </c>
      <c r="B2" s="35"/>
      <c r="C2" s="36">
        <f>SUM(Tents!G21,Stoves!G21,Rucksacks!G21,Compasses!G21,Maps!G21,Clothing!G21,Boots!G21,'Emergency Items'!G21,'Gas Bottles'!G21,'Miscellaneous Items'!G59)</f>
        <v>0</v>
      </c>
      <c r="D2" s="36"/>
      <c r="E2" s="36">
        <f>SUM(Tents!F21,Stoves!F21,Rucksacks!F21,Compasses!F21,Maps!F21,Clothing!F21,Boots!F21,'Emergency Items'!F21,'Gas Bottles'!F21,'Miscellaneous Items'!F59)</f>
        <v>0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"/>
  <sheetViews>
    <sheetView workbookViewId="0">
      <selection activeCell="A3" sqref="A3"/>
    </sheetView>
  </sheetViews>
  <sheetFormatPr defaultRowHeight="15" x14ac:dyDescent="0.25"/>
  <cols>
    <col min="1" max="1" width="28.5703125" bestFit="1" customWidth="1"/>
    <col min="2" max="2" width="39.28515625" bestFit="1" customWidth="1"/>
  </cols>
  <sheetData>
    <row r="1" spans="1:2" x14ac:dyDescent="0.25">
      <c r="A1" s="8" t="s">
        <v>51</v>
      </c>
      <c r="B1" s="8" t="s">
        <v>49</v>
      </c>
    </row>
    <row r="2" spans="1:2" x14ac:dyDescent="0.25">
      <c r="A2" s="9">
        <f>SUM(Tents!B2:B20,Stoves!B2:B20,Rucksacks!B2:B20,Compasses!B2:B20,Maps!B2:B20,Clothing!B2:B20,Boots!B2:B20,'Emergency Items'!B2:B20,'Gas Bottles'!B2:B20,'Miscellaneous Items'!B2:B58)</f>
        <v>0</v>
      </c>
      <c r="B2" s="24">
        <f>SUM(Tents!F2:F20,Stoves!F2:F20,Rucksacks!F2:F20,Compasses!F2:F20,Maps!F2:F20,Clothing!F2:F20,Boots!F2:F20,'Emergency Items'!F2:F20,'Gas Bottles'!F2:F20,'Miscellaneous Items'!F2:F58)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Stock on Loan</vt:lpstr>
      <vt:lpstr>Tents</vt:lpstr>
      <vt:lpstr>Stoves</vt:lpstr>
      <vt:lpstr>Rucksacks</vt:lpstr>
      <vt:lpstr>Compasses</vt:lpstr>
      <vt:lpstr>Maps</vt:lpstr>
      <vt:lpstr>Clothing</vt:lpstr>
      <vt:lpstr>Boots</vt:lpstr>
      <vt:lpstr>Emergency Items</vt:lpstr>
      <vt:lpstr>Gas Bottles</vt:lpstr>
      <vt:lpstr>Miscellaneous Items</vt:lpstr>
      <vt:lpstr>Totals</vt:lpstr>
      <vt:lpstr>Overview</vt:lpstr>
    </vt:vector>
  </TitlesOfParts>
  <Company>Exped Education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Crowley-Volpato Jonathan</dc:creator>
  <cp:lastModifiedBy>Johny C-V</cp:lastModifiedBy>
  <cp:lastPrinted>2017-07-04T12:34:59Z</cp:lastPrinted>
  <dcterms:created xsi:type="dcterms:W3CDTF">2016-05-26T16:35:44Z</dcterms:created>
  <dcterms:modified xsi:type="dcterms:W3CDTF">2018-05-07T19:02:07Z</dcterms:modified>
</cp:coreProperties>
</file>